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60" windowWidth="16185" windowHeight="12375" activeTab="0"/>
  </bookViews>
  <sheets>
    <sheet name="I-ЦЗ (2013)" sheetId="1" r:id="rId1"/>
    <sheet name="II-ЦЗ (2013)" sheetId="2" r:id="rId2"/>
    <sheet name="III-ЦЗ (2013)" sheetId="3" r:id="rId3"/>
    <sheet name="IV-ЦЗ (2013)" sheetId="4" r:id="rId4"/>
    <sheet name="III" sheetId="5" state="hidden" r:id="rId5"/>
  </sheets>
  <definedNames>
    <definedName name="_xlnm.Print_Titles" localSheetId="3">'IV-ЦЗ (2013)'!$5:$9</definedName>
    <definedName name="_xlnm.Print_Titles" localSheetId="0">'I-ЦЗ (2013)'!$5:$7</definedName>
    <definedName name="_xlnm.Print_Area" localSheetId="2">'III-ЦЗ (2013)'!$A$1:$N$10</definedName>
    <definedName name="_xlnm.Print_Area" localSheetId="3">'IV-ЦЗ (2013)'!$A$1:$Q$150</definedName>
    <definedName name="_xlnm.Print_Area" localSheetId="0">'I-ЦЗ (2013)'!$A$1:$M$147</definedName>
  </definedNames>
  <calcPr fullCalcOnLoad="1"/>
</workbook>
</file>

<file path=xl/sharedStrings.xml><?xml version="1.0" encoding="utf-8"?>
<sst xmlns="http://schemas.openxmlformats.org/spreadsheetml/2006/main" count="666" uniqueCount="244">
  <si>
    <t>№ №</t>
  </si>
  <si>
    <t>Наименование объекта</t>
  </si>
  <si>
    <t>млн. рублей</t>
  </si>
  <si>
    <t>%</t>
  </si>
  <si>
    <t>Причины отклонений</t>
  </si>
  <si>
    <t>1</t>
  </si>
  <si>
    <t>Техническое перевооружение и реконструкция</t>
  </si>
  <si>
    <t>1.1</t>
  </si>
  <si>
    <t>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</si>
  <si>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</si>
  <si>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</si>
  <si>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</si>
  <si>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</si>
  <si>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</si>
  <si>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</si>
  <si>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2.1</t>
  </si>
  <si>
    <t>Оплата процентов за привлеченные кредитные ресурсы</t>
  </si>
  <si>
    <t>всего</t>
  </si>
  <si>
    <t>ПИР</t>
  </si>
  <si>
    <t>СМР</t>
  </si>
  <si>
    <t>прочие</t>
  </si>
  <si>
    <t>марка кабеля</t>
  </si>
  <si>
    <t>подстанции</t>
  </si>
  <si>
    <t>линии электропередачи</t>
  </si>
  <si>
    <t>тип опор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</si>
  <si>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</si>
  <si>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</si>
  <si>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</si>
  <si>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</si>
  <si>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</si>
  <si>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№ п/п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</si>
  <si>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</si>
  <si>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</si>
  <si>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</si>
  <si>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</si>
  <si>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</si>
  <si>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</si>
  <si>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</si>
  <si>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</si>
  <si>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</si>
  <si>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</si>
  <si>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</si>
  <si>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Фактическое расширение
пропускной способности, кВт</t>
  </si>
  <si>
    <t>Фактическое снижение потерь, кВт∙ч/год</t>
  </si>
  <si>
    <t>Введено (оформлено актами ввода
в эксплуатацию),
млн. рублей</t>
  </si>
  <si>
    <t>ВСЕГО</t>
  </si>
  <si>
    <t>МО Березовский район</t>
  </si>
  <si>
    <t>ИТОГО по МО Березовский район</t>
  </si>
  <si>
    <t>Новое строительство и расширение:</t>
  </si>
  <si>
    <t>МО Кондинский район</t>
  </si>
  <si>
    <t>ИТОГО по МО Кондинский район</t>
  </si>
  <si>
    <t>Приобретение   средств вычислительной и оргтехники, оборудования системы связи и безопасности</t>
  </si>
  <si>
    <t>Фактически профинансировано, млн. руб.</t>
  </si>
  <si>
    <t>оборудо-
вание и мате-
риалы</t>
  </si>
  <si>
    <t>год ввода
в эксплуа-
тацию</t>
  </si>
  <si>
    <t>норма-
тивный срок службы, лет</t>
  </si>
  <si>
    <t>мощ-
ность, МВА</t>
  </si>
  <si>
    <t>протя-
жен-
ность, км</t>
  </si>
  <si>
    <t>км</t>
  </si>
  <si>
    <t>МВА</t>
  </si>
  <si>
    <t>в том числе:</t>
  </si>
  <si>
    <t xml:space="preserve">Остаток стоимости
на начало
года </t>
  </si>
  <si>
    <t>Освоено (закрыто актами выпол-
ненных работ),
млн. рублей</t>
  </si>
  <si>
    <t xml:space="preserve">Осталось профинанси-
ровать по ре-
зультатам отчетного периода </t>
  </si>
  <si>
    <t>Кондинский район</t>
  </si>
  <si>
    <t>ИТОГО по Кондинскому району</t>
  </si>
  <si>
    <t>МО г. Когалым</t>
  </si>
  <si>
    <t>Реконструкция РУ-10 кВ ЦРП-2 
в г. Когалыме</t>
  </si>
  <si>
    <t>ИТОГО по МО г. Когалым</t>
  </si>
  <si>
    <t>Сети электроснабжения ВЛ 10/0,4 кВ 
в п.Саранпауль с ТП 10/0,4 кВ</t>
  </si>
  <si>
    <t>Сети электроснабжения 6-0,4 кВ, РП-6 кВ, КТП-6/0,4 кВ в п. Пионерный 
г. Когалым</t>
  </si>
  <si>
    <t>Перераспределение финансирования по инвестиционным проектам, изменение сроков этапов строительства</t>
  </si>
  <si>
    <t>Длительность проведения конкурсных процедур на право заключения договоров строительного подряда</t>
  </si>
  <si>
    <t>Сети электроснабжения 10-0,4 кВ, КТП-10/0,4 кВ 
в п.г.т. Кондинское Кондинского района</t>
  </si>
  <si>
    <t>Сети электроснабжения 10-0,4 кВ, КТП-10/0,4 кВ 
в г.п. Мортка Кондинского района</t>
  </si>
  <si>
    <t>Сети электроснабжения 10-0,4 кВ, КТП-10/0,4 кВ 
в п.г.т. Междуреченский Кондинского района</t>
  </si>
  <si>
    <t>Сети электроснабжения 6 кВ от ПС 110/35/6 «Сухой Бор», КТП-6/0,4 кВ 
в п. Мулымья Кондинского района</t>
  </si>
  <si>
    <t>Сети электроснабжения 6-0,4 кВ, КТП-6/0,4 кВ микрорайона и.ж.с. 
в г.п. Куминское Кондинского района</t>
  </si>
  <si>
    <t>Сети 10-0,4 кВ для осуществления технологического присоединения потребителей и  объектов Кондинского района</t>
  </si>
  <si>
    <t>МО Ханты-Мансийский район</t>
  </si>
  <si>
    <t>ИТОГО по МО г. Ханты-Мансийский район</t>
  </si>
  <si>
    <t>МО Октябрьский район</t>
  </si>
  <si>
    <t>ИТОГО по МО Октябрьский район</t>
  </si>
  <si>
    <t>МО г. Югорск</t>
  </si>
  <si>
    <t>ИТОГО по МО г. Югорск</t>
  </si>
  <si>
    <t>МО Советский район</t>
  </si>
  <si>
    <t>Сети электроснабжения 0,4 кВ по ул. Гагарина  
в п. Алябьевский Советского района</t>
  </si>
  <si>
    <t>Сети электроснабжения 0,4 кВ по ул. Молодежная и ул. Терешковой 
в п. Коммунистический Советского района</t>
  </si>
  <si>
    <t>Сети электроснабжения 10-0,4 кВ, КТП-10/0,4 кВ 
в п. Малиновский Советского района</t>
  </si>
  <si>
    <t>Сети электроснабжения 10-0,4 кВ, КТП-10/0,4 кВ 
в п. Пионерский Советского района</t>
  </si>
  <si>
    <t>Комплектные трансформаторные подстанции 10/0,4 кВ 
в г. Советский</t>
  </si>
  <si>
    <t>Сети электроснабжения 10-0,4 кВ  с ТП 10/0,4кВ 
в п. Агириш</t>
  </si>
  <si>
    <t>БКТП 10/0,4 кВ по ул. Мичурина 
в г.Советский</t>
  </si>
  <si>
    <t>Сети электроснабжения 10-0,4 кВ, КТП-10/0,4 кВ 
в п. Юбилейный Советского района</t>
  </si>
  <si>
    <t>Прочее строительство, в т.ч.:</t>
  </si>
  <si>
    <t xml:space="preserve">Производственно-диспетчерский пункт электрических сетей ОАО "ЮРЭСК"
в п. Луговой Кондинского района </t>
  </si>
  <si>
    <t>Приобретение спецтехники и автотранспорта</t>
  </si>
  <si>
    <t>Приобретение здания под размещение ЦУС и офисных помещений</t>
  </si>
  <si>
    <t>Приобретение электросетевого имущества</t>
  </si>
  <si>
    <t>Приобретение оборудования, не входящего в смету строек</t>
  </si>
  <si>
    <t>ж/б</t>
  </si>
  <si>
    <t>СИП</t>
  </si>
  <si>
    <t xml:space="preserve"> </t>
  </si>
  <si>
    <t>Приобретение основных средств, в т.ч.</t>
  </si>
  <si>
    <t>ИТОГО по МО Советский район</t>
  </si>
  <si>
    <t>-</t>
  </si>
  <si>
    <t>Технические характеристики созданных объектов</t>
  </si>
  <si>
    <t>п. Луговой, Кондинского района, ХМАО-Югра, Тюменской обл.</t>
  </si>
  <si>
    <t>ПС Луговая* 35/10</t>
  </si>
  <si>
    <t>4</t>
  </si>
  <si>
    <t>д. Ильечевка, Кондинского района, ХМАО-Югра, Тюменской обл.</t>
  </si>
  <si>
    <t>ПС Фарада 35/10</t>
  </si>
  <si>
    <t>3</t>
  </si>
  <si>
    <t>п. Кондинское, Кондинского района, ХМАО-Югра, Тюменской обл.</t>
  </si>
  <si>
    <t>ПС Тесла 35/10</t>
  </si>
  <si>
    <t>п. Междуреченский, Кондинского района, ХМАО-Югра, Тюменской обл.</t>
  </si>
  <si>
    <t>ПС Юмас* 110/35/10</t>
  </si>
  <si>
    <t>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</si>
  <si>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Факт
2012 года</t>
  </si>
  <si>
    <t>Плановой объем финансирования на 2013 год,
млн. руб. *</t>
  </si>
  <si>
    <t>Отклонение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</si>
  <si>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</si>
  <si>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иные 
объекты</t>
  </si>
  <si>
    <t>количество
и марка силовых 
трансформаторов, шт.</t>
  </si>
  <si>
    <t>МО Белоярский район</t>
  </si>
  <si>
    <t>Реконструкция внутрипоселковых сетей электроснабжения 10- 0.4 кВ с ТП -10\0.4 кВ 
в г.Белоярский</t>
  </si>
  <si>
    <t>Реконструкция внутрипоселковых сетей электроснабжения 10- 0.4 кВ с ТП -10\0.4 кВ 
в п.Полноват</t>
  </si>
  <si>
    <t>Реконструкция внутрипоселковых сетей электроснабжения 10- 0.4 кВ с ТП -10\0.4 кВ 
в п.Казым</t>
  </si>
  <si>
    <t>ИТОГО по Белоярскому району</t>
  </si>
  <si>
    <t>ПС 110/35/10 кВ "Юмас" 
в п.г.т. Междуреченский Кондинского района</t>
  </si>
  <si>
    <t>ПС 10/35 кВ "Фарада" 
в п.г.т. Кондинское Кондинского района</t>
  </si>
  <si>
    <t>ЗРУ 10 кВ ПС 35/10 кВ "Тесла" 
в п.г.т. Кондинское Кондинского района</t>
  </si>
  <si>
    <t>ВЛ 6 кВ (ВЛ-14940 м.) 
пос. Мулымья, фидер "Совхоз"</t>
  </si>
  <si>
    <t>КТП 10/0,4 кВ (10 шт.)
в пгт. Кондинское Кондинского района</t>
  </si>
  <si>
    <t>Прочие объекты</t>
  </si>
  <si>
    <t>10</t>
  </si>
  <si>
    <t>АИИС КУЭ 1 уровня</t>
  </si>
  <si>
    <t>11</t>
  </si>
  <si>
    <t>Сети электроснабжения 10-0,4 кВ для осуществления технологического присоединения потребителей и  объектов ХМАО-Югры</t>
  </si>
  <si>
    <t>ИТОГО по прочим объектам</t>
  </si>
  <si>
    <t>Телемеханизация (ТС и ТИ) РП 6-10 кВ, ТП 6-10/0,4 кВ, 
Кондинский, Советский район, г. Когалым, 
г. Югорск</t>
  </si>
  <si>
    <t>Организация ТИ и ТС телеуправлением и средствами технологической связи на ПС 35-220 кВ</t>
  </si>
  <si>
    <t>14</t>
  </si>
  <si>
    <t>Сети электроснабжения 10-0,4 кВ с ТП-10/0,4 кВ взамен существующих КТПН "Спортзал Юность", "СМУ-25", "1000 Мелочей", "Мед. пункт" "ЮТЭК" (5 шт) в г. Белоярский. *</t>
  </si>
  <si>
    <t>15</t>
  </si>
  <si>
    <t xml:space="preserve">Сети электроснабжения 10-0,4 кВ с ТП-10/0,4 кВ (7 шт.) "Школа № 2",  "3 микрорайон",  "Дет.сад",  "Школа № 3",  "Клуб",  "2 микрорайон", "Плав. бассейн"  в г. Белоярский. </t>
  </si>
  <si>
    <t>16</t>
  </si>
  <si>
    <t>Сети электроснабжения 10 кВ с ТП-10/0,4 кВ  взамен существующей КТП № 9 "Больничный комплекс"  в г. Белоярский</t>
  </si>
  <si>
    <t>ИТОГО по МО Белоярский район</t>
  </si>
  <si>
    <t>ЛЭП 20 кВ Березово-Пугоры с КТП-20/0,4 кВ 
в п. Пугоры</t>
  </si>
  <si>
    <t>ЛЭП 20 кВ Пугоры - Теги с КТП 20/10 кВ 
в п. Теги</t>
  </si>
  <si>
    <t>ЛЭП 20 кВ от ПС 110/35/6 кВ "Березово" с КТП 6/20 кВ в п.г.т. Березово до КТП 20/0,4 кВ 
в д. Шайтанка Березовского района</t>
  </si>
  <si>
    <t>ЛЭП 20 кВ от ПС 110/35/6 кВ "Игрим" с КТП 6/20 кВ в п.г.т. Игрим до КТП 20/10 кВ 
в п. Ванзетур Березовского района</t>
  </si>
  <si>
    <t>РП 6 кВ №1, РП 6 кВ №2 и ЛЭП 6 кВ от ПС 110/35/6 кВ "Игрим" 
в п.г.т. Игрим Березовского района</t>
  </si>
  <si>
    <t>РП 6 кВ и ЛЭП 6 кВ от ПС 110/35/6 кВ "Березово" в п.г.т. Березово</t>
  </si>
  <si>
    <t>ЛЭП 6 кВ от ПС 110/6 кВ "Пунга" 
для электроснабжения п. Светлый Березовского района</t>
  </si>
  <si>
    <t>Сети электроснабжения 0,4 и 6-20 кВ для технологического присоединения потребителей Березовского района</t>
  </si>
  <si>
    <t>РДГ при РП 6 кВ в пгт. Березово</t>
  </si>
  <si>
    <t>Сети электроснабжения 6 кВ 
в п.г.т. Игрим Березовского района</t>
  </si>
  <si>
    <t xml:space="preserve">ТП -2х630/10/0,4кВ взамен существующей ТП-60 и ЛЭП-10 кВ,
г. Когалым </t>
  </si>
  <si>
    <t xml:space="preserve">ТП -2х630/10/0,4кВ взамен существующей ТП-70 и ЛЭП-10 кВ,
г. Когалым </t>
  </si>
  <si>
    <t>РП- 6кВ № 2, совмещенное с ТП- 2х630/6/0,4кВ, и КЛ-6 кВ в квартале "И" п.Пионерный</t>
  </si>
  <si>
    <t>Сети электроснабжения 0,4 и 6-20 кВ для технологического присоединения потребителей 
г. Когалым</t>
  </si>
  <si>
    <t>Сети электроснабжения 6 кВ, КТП-6/0,4 кВ 
для ИЖС в квартале "М" п. Пионерный г. Когалым</t>
  </si>
  <si>
    <t>КЛ-6 кВ от ПС-35/6 кВ №35 до ЦРП-13 
в г. Когалым</t>
  </si>
  <si>
    <t>РП 10 кВ №3 
в п. Междуреченский Кондинского района</t>
  </si>
  <si>
    <t>ЛЭП 10 кВ от ПС 110/35/10 кВ "Юмас" до РП №2 в п. Междуреченский Кондинского района</t>
  </si>
  <si>
    <t>ВЛ 35 кВ от Луговой-Красный Яр-Шугур с ПС 35/10 кВ в п.Шугур и ПС 35/0,4 кВ Красный Яр с ответвлением на п.Карым с ПС 35/0,4 кВ в п.Карым</t>
  </si>
  <si>
    <t>ЛЭП-10 кВ от ПС 220/10 кВ «Чеснок» 
до с. Болчары,  КТП-10/0,4 кВ, сети  электроснабжения 0,4 кВ 
в с. Болчары Кондинского района</t>
  </si>
  <si>
    <t>ЛЭП-10 кВ от ПС 110/35/10 кВ «Юмас» 
до п. Лиственичный, КТП-10/0,4 кВ, сети электроснабжения 0,4 кВ 
в с. Леуши и п. Лиственичный Кондинского района</t>
  </si>
  <si>
    <t>ЛЭП-10 кВ от ПС 220/10 кВ «Леуши» до п. Ягодный и п. Дальний,  КТП-10/0,4 кВ, сети  электроснабжения 0,4 кВ в п. Ягодный и п. Дальний Кондинского района</t>
  </si>
  <si>
    <t>ЛЭП 35 кВ и ПС "Назарово" в г.п. Мулымья Кондинского района</t>
  </si>
  <si>
    <t>Сети электроснабжения 0,4 кВ с заменой КТП 
в населенных пунктах Мулымья, Назарово, Чантырья и Шаим Кондинского района</t>
  </si>
  <si>
    <t>Сети электроснабжения 0,4 кВ 
по ул. Комбинатская 
в п.г.т. Междуреченский Кондинского района</t>
  </si>
  <si>
    <t>Сети электроснабжения 0,4 кВ, КТП 6/0,4 кВ  
н.п Ушья</t>
  </si>
  <si>
    <t>ЛЭП 6 кВ от ПС 35/6 кВ "Назарово" до н.п. Ушья, Назарово,  Чантырья, Шаим Кондинского района</t>
  </si>
  <si>
    <t>Сети электроснабжения 10-0,4 кВ, КТП-10/0,4 кВ 
в д. Старый Катыш Кондинского района.</t>
  </si>
  <si>
    <t>Сети электроснабжения 10-0,4 кВ, ТП-10/0,4 кВ 
в с. Ямки и д. Юмас Кондинского района.</t>
  </si>
  <si>
    <t>КТП 10/0,4 кВ (6 шт.)
в пгт. Кондинское Кондинского района</t>
  </si>
  <si>
    <t>ЛЭП 20 кВ от ПС № 258 с КТП 6/20 кВ  
в Сыньеганском н.м.р. до КТП 20/10 кВ 
в н.п. Пырьях. ЛЭП 10 кВ от н.п. Пырьях 
до н.п. Кышик и Нялино</t>
  </si>
  <si>
    <t>ЛЭП 10 кВ с переходом через р. Обь 
для электроснабжения п. Кирпичный Ханты-Мансийского района</t>
  </si>
  <si>
    <t>ЛЭП-6 кВ и КТП 6/0,4 кВ 
для электроснабжения с. Зенково Ханты-Мансийского района</t>
  </si>
  <si>
    <t>ЛЭП-0,4 кВ 
в с.Зенково Ханты-Мансийского района</t>
  </si>
  <si>
    <t>ЛЭП-10 кВ, КТП-10/0,4 кВ 
для электроснабжения д. Чембакчина Ханты-Мансийского района</t>
  </si>
  <si>
    <t>Сети электроснабжения 10-0,4 кВ 
для осуществления технологического присоединения потребителей Ханты-Мансийского района</t>
  </si>
  <si>
    <t>ЛЭП 20 кВ Игрим-Н. Нарыкары</t>
  </si>
  <si>
    <t>Сети электроснабжения 20-0,4 кВ, КТП-20/0,4 кВ  
в д. Нижние Нарыкары Октябрьского района</t>
  </si>
  <si>
    <t>Централизованное электроснабжение 
с. Большой Атлым Октябрьского района</t>
  </si>
  <si>
    <t>Сети электроснабжения 10 кВ от ПС 110/10 кВ «Геологическая» в г. Югорск</t>
  </si>
  <si>
    <t>Комплектные трансформаторные подстанции 10/0,4 кВ 
в г. Югорск</t>
  </si>
  <si>
    <t>Сети электроснабжения зеленой зоны 10-0,4 кВ, КТП-10/0,4 кВ 
г. Югорск</t>
  </si>
  <si>
    <t>Сети электроснабжения 0,4 и 6-20 кВ 
для технологического присоединения потребителей г. Югорск</t>
  </si>
  <si>
    <t>Сети электроснабжения 14 микрорайона "Снегири" г.Югорск</t>
  </si>
  <si>
    <t>Сети электроснабжения 10-0,4 кВ, КТП-10/0,4 кВ 
в центральной части п. Зеленоборск Советского района</t>
  </si>
  <si>
    <t>Сети электроснабжения 10-0,4 кВ в г. Советский</t>
  </si>
  <si>
    <t xml:space="preserve">Сети электроснабжения 10-0,4кВ, КТП 10/0,4 кВ 
с монтажом АИИСКУЭ 3 уровня в г.Советский </t>
  </si>
  <si>
    <t>Сети электроснабжения 10/0,4кВ, КТП-10/0,4 кВ  
с монтажом АИИСКУЭ 3 уровня 
в п.Алябьевский Советского района</t>
  </si>
  <si>
    <t>Сети электроснабжения 10/0,4кВ, КТП-10/0,4 кВ 
с монтажом АИИСКУЭ 3 уровня 
в п.Коммунистический Советского района</t>
  </si>
  <si>
    <t>Сети электроснабжения 0,4 и 6-20 кВ для технологического присоединения потребителей Советского района</t>
  </si>
  <si>
    <t>ТМГ 
2х630 кВА</t>
  </si>
  <si>
    <t>ААБл,
АВБбШв</t>
  </si>
  <si>
    <t>МО г. Сургут</t>
  </si>
  <si>
    <t>83</t>
  </si>
  <si>
    <t>Сети электроснабжения 10 кВ 
от ПС "Пионерная-2" г. Сургут</t>
  </si>
  <si>
    <t>ИТОГО по МО г. Сургут</t>
  </si>
  <si>
    <t>84</t>
  </si>
  <si>
    <t>РДГ п. Горный Сургутского района</t>
  </si>
  <si>
    <t>Производственная база электрических сетей ОАО "ЮРЭСК" 
в п.г.т. Междуреченский Кондинского района</t>
  </si>
  <si>
    <t>АИИС КУЭ 3 уровня на распределительных сетях по многоквартирнорму фонду 
в г. Югорск (1 этап)</t>
  </si>
  <si>
    <t>АИИС КУЭ 3 уровня на распределительных сетях по многоквартирнорму фонду 
г. Советский и Советского района</t>
  </si>
  <si>
    <t>АИИС КУЭ 3 уровня на распределительных сетях по многоквартирнорму фонду 
в п. Пионерский Советского района</t>
  </si>
  <si>
    <t>АИИС КУЭ 3 уровня на распределительных сетях по многоквартирнорму фонду 
в п. Малиновский Советского района</t>
  </si>
  <si>
    <t>АИИС КУЭ 3 уровня на распределительных сетях по многоквартирнорму фонду 
в п. Зеленоборск Советского района</t>
  </si>
  <si>
    <t>Производственно-диспетчерский пункт электрических сетей ОАО «ЮРЭСК» 
в с. Болчары Кондинского района</t>
  </si>
  <si>
    <t>Производственно-диспетчерский пункт электрических сетей ОАО «ЮРЭСК» 
в п.г.т. Куминский Кондинского района</t>
  </si>
  <si>
    <t>Производственно-диспетчерский пункт электрических сетей ОАО «ЮРЭСК» 
в п.г.т. Кондинское Кондинского района</t>
  </si>
  <si>
    <t>Производственно-диспетчерский пункт электрических сетей ОАО «ЮРЭСК» 
в п.г.т. Мортка Кондинского района</t>
  </si>
  <si>
    <t>Производственно-диспетчерский пункт электрических сетей ОАО «ЮРЭСК» 
в д. Ушья Кондинского района</t>
  </si>
  <si>
    <t>Разработка схем развития электрических сетей 6-10-35 кВ по н.п. ХМАО-Югры</t>
  </si>
  <si>
    <t>Отчет о технических характеристиках объектов и об исполнении основных этапов работ по реализации инвестиционной программы ОАО "ЮРЭСК" (по централизованной зоне) в 2013 году
за 2013 год</t>
  </si>
  <si>
    <t>Факт 
2013 года</t>
  </si>
  <si>
    <t>Отчет о вводах объектов по инвестиционной программе ОАО "Югорская региональная электросетевая компания" (по централизованной зоне)  в 2013 году</t>
  </si>
  <si>
    <t>Отчет об исполнении инвестиционной программы ОАО "ЮРЭСК" (по централизованной зоне)</t>
  </si>
  <si>
    <t>за 2013 год</t>
  </si>
  <si>
    <t>млн. руб. с НДС</t>
  </si>
  <si>
    <t>Объем финансирования  2013 год</t>
  </si>
  <si>
    <t>Отклонение 
за отчетный год</t>
  </si>
  <si>
    <t xml:space="preserve">план </t>
  </si>
  <si>
    <t xml:space="preserve">факт </t>
  </si>
  <si>
    <t>за отчетный квартал</t>
  </si>
  <si>
    <t>Перераспределение финансирования по инвестиционным проектам</t>
  </si>
  <si>
    <t>Факт
2013 года</t>
  </si>
  <si>
    <t>АПвПу2г-10</t>
  </si>
  <si>
    <t>металл.</t>
  </si>
  <si>
    <t>СИП-4</t>
  </si>
  <si>
    <t>уложен в траншее</t>
  </si>
  <si>
    <t>АВБбшв</t>
  </si>
  <si>
    <t>СИП-3</t>
  </si>
  <si>
    <t>АВБбШв</t>
  </si>
  <si>
    <t>ТМГ
5 х 2х630 кВА</t>
  </si>
  <si>
    <t>ТМГ
2х630 кВА</t>
  </si>
  <si>
    <t>ТМГ
3 х 2х400 кВА
630 кВА
250 кВА</t>
  </si>
  <si>
    <t>Планируемое снижение потерь в результате реализации ****, кВт∙ч/год</t>
  </si>
  <si>
    <t>Снижение потерь в результате реализации ****, кВт∙ч/год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</si>
</sst>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0000"/>
    <numFmt numFmtId="166" formatCode="0.0000000000"/>
    <numFmt numFmtId="167" formatCode="#,##0.0"/>
    <numFmt numFmtId="168" formatCode="#,##0.0000000000"/>
    <numFmt numFmtId="169" formatCode="#,##0.00000000"/>
    <numFmt numFmtId="170" formatCode="0.000000000"/>
    <numFmt numFmtId="171" formatCode="_-* #,##0.000000000_р_._-;\-* #,##0.000000000_р_._-;_-* &quot;-&quot;?????????_р_._-;_-@_-"/>
    <numFmt numFmtId="172" formatCode="#,##0.0000"/>
    <numFmt numFmtId="173" formatCode="#,##0.00000000000"/>
    <numFmt numFmtId="174" formatCode="0_ ;\-0\ "/>
    <numFmt numFmtId="175" formatCode="_-* #,##0.0000_р_._-;\-* #,##0.0000_р_._-;_-* &quot;-&quot;??_р_._-;_-@_-"/>
    <numFmt numFmtId="176" formatCode="0.00_ ;\-0.00\ "/>
    <numFmt numFmtId="177" formatCode="_-* #,##0.000000000_р_._-;\-* #,##0.000000000_р_._-;_-* &quot;-&quot;??_р_._-;_-@_-"/>
    <numFmt numFmtId="178" formatCode="_-* #,##0.0000000000_р_._-;\-* #,##0.0000000000_р_._-;_-* &quot;-&quot;??_р_._-;_-@_-"/>
    <numFmt numFmtId="179" formatCode="_-* #,##0.0_р_._-;\-* #,##0.0_р_._-;_-* &quot;-&quot;??_р_._-;_-@_-"/>
    <numFmt numFmtId="180" formatCode="0.000"/>
    <numFmt numFmtId="181" formatCode="0.0"/>
    <numFmt numFmtId="182" formatCode="#,##0.000000000000"/>
    <numFmt numFmtId="183" formatCode="#,##0.000000"/>
    <numFmt numFmtId="184" formatCode="_-* #,##0.00000000000_р_._-;\-* #,##0.00000000000_р_._-;_-* &quot;-&quot;??_р_._-;_-@_-"/>
    <numFmt numFmtId="185" formatCode="_-* #,##0.000000000000_р_._-;\-* #,##0.000000000000_р_._-;_-* &quot;-&quot;??_р_._-;_-@_-"/>
    <numFmt numFmtId="186" formatCode="_-* #,##0.00000000_р_._-;\-* #,##0.00000000_р_._-;_-* &quot;-&quot;??_р_._-;_-@_-"/>
    <numFmt numFmtId="187" formatCode="_-* #,##0.0000000_р_._-;\-* #,##0.0000000_р_._-;_-* &quot;-&quot;??_р_._-;_-@_-"/>
    <numFmt numFmtId="188" formatCode="_-* #,##0.000000_р_._-;\-* #,##0.000000_р_._-;_-* &quot;-&quot;??_р_._-;_-@_-"/>
    <numFmt numFmtId="189" formatCode="_-* #,##0.00000000_р_._-;\-* #,##0.00000000_р_._-;_-* &quot;-&quot;????????_р_._-;_-@_-"/>
    <numFmt numFmtId="190" formatCode="_-* #,##0.000_р_._-;\-* #,##0.000_р_._-;_-* &quot;-&quot;??_р_._-;_-@_-"/>
    <numFmt numFmtId="191" formatCode="_-* #,##0.00000_р_._-;\-* #,##0.00000_р_._-;_-* &quot;-&quot;??_р_._-;_-@_-"/>
    <numFmt numFmtId="192" formatCode="_-* #,##0.0_р_._-;\-* #,##0.0_р_._-;_-* &quot;-&quot;????????_р_._-;_-@_-"/>
    <numFmt numFmtId="193" formatCode="#,##0;[Red]\-#,##0"/>
    <numFmt numFmtId="194" formatCode="#,##0.00_ ;[Red]\-#,##0.00\ "/>
    <numFmt numFmtId="195" formatCode="_-* #,##0.000_р_._-;\-* #,##0.000_р_._-;_-* &quot;-&quot;???_р_._-;_-@_-"/>
    <numFmt numFmtId="196" formatCode="_-* #,##0_р_._-;\-* #,##0_р_._-;_-* &quot;-&quot;???????_р_._-;_-@_-"/>
    <numFmt numFmtId="197" formatCode="_-* #,##0.00_р_._-;\-* #,##0.00_р_._-;_-* &quot;-&quot;???????_р_._-;_-@_-"/>
    <numFmt numFmtId="198" formatCode="_-* #,##0.0000000000_р_._-;\-* #,##0.0000000000_р_._-;_-* &quot;-&quot;????_р_._-;_-@_-"/>
    <numFmt numFmtId="199" formatCode="_-* #,##0_р_._-;\-* #,##0_р_._-;_-* &quot;-&quot;?????_р_._-;_-@_-"/>
    <numFmt numFmtId="200" formatCode="_-* #,##0.00000000000_р_._-;\-* #,##0.00000000000_р_._-;_-* &quot;-&quot;???????????_р_._-;_-@_-"/>
    <numFmt numFmtId="201" formatCode="_-* #,##0.00_р_._-;\-* #,##0.00_р_._-;_-* &quot;-&quot;????????_р_._-;_-@_-"/>
    <numFmt numFmtId="202" formatCode="_-* #,##0.0000000000_р_._-;\-* #,##0.0000000000_р_._-;_-* &quot;-&quot;?????????_р_._-;_-@_-"/>
    <numFmt numFmtId="203" formatCode="_-* #,##0.00000_р_._-;\-* #,##0.00000_р_._-;_-* &quot;-&quot;?????????_р_._-;_-@_-"/>
    <numFmt numFmtId="204" formatCode="_-* #,##0.00_р_._-;\-* #,##0.00_р_._-;_-* &quot;-&quot;?????????_р_._-;_-@_-"/>
    <numFmt numFmtId="205" formatCode="_-* #,##0.0000_р_._-;\-* #,##0.0000_р_._-;_-* &quot;-&quot;?????????_р_._-;_-@_-"/>
    <numFmt numFmtId="206" formatCode="0.0000000"/>
    <numFmt numFmtId="207" formatCode="#,##0.00;[Red]\-#,##0.00"/>
    <numFmt numFmtId="208" formatCode="0.00;[Red]\-0.00"/>
    <numFmt numFmtId="209" formatCode="_-* #,##0.00000000000000_р_._-;\-* #,##0.00000000000000_р_._-;_-* &quot;-&quot;??_р_._-;_-@_-"/>
    <numFmt numFmtId="210" formatCode="_-* #,##0.0000000000000000000000000_р_._-;\-* #,##0.0000000000000000000000000_р_._-;_-* &quot;-&quot;??_р_._-;_-@_-"/>
    <numFmt numFmtId="211" formatCode="0.0000"/>
    <numFmt numFmtId="212" formatCode="_-* #,##0.0000000000000_р_._-;\-* #,##0.0000000000000_р_._-;_-* &quot;-&quot;??_р_._-;_-@_-"/>
    <numFmt numFmtId="213" formatCode="_-* #,##0.000000000000000_р_._-;\-* #,##0.000000000000000_р_._-;_-* &quot;-&quot;??_р_._-;_-@_-"/>
    <numFmt numFmtId="214" formatCode="_-* #,##0.0000000000000000_р_._-;\-* #,##0.0000000000000000_р_._-;_-* &quot;-&quot;??_р_._-;_-@_-"/>
    <numFmt numFmtId="215" formatCode="_-* #,##0.00000000000000000_р_._-;\-* #,##0.00000000000000000_р_._-;_-* &quot;-&quot;??_р_._-;_-@_-"/>
    <numFmt numFmtId="216" formatCode="_-* #,##0.000000000000000000_р_._-;\-* #,##0.000000000000000000_р_._-;_-* &quot;-&quot;??_р_._-;_-@_-"/>
    <numFmt numFmtId="217" formatCode="_-* #,##0.0000000000000000000_р_._-;\-* #,##0.0000000000000000000_р_._-;_-* &quot;-&quot;??_р_._-;_-@_-"/>
  </numFmts>
  <fonts count="6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Border="0">
      <alignment horizontal="center" vertical="center" wrapText="1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6" applyBorder="0">
      <alignment horizontal="center" vertical="center" wrapText="1"/>
      <protection/>
    </xf>
    <xf numFmtId="4" fontId="16" fillId="28" borderId="7" applyBorder="0">
      <alignment horizontal="right"/>
      <protection/>
    </xf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33" borderId="0" applyBorder="0">
      <alignment horizontal="right"/>
      <protection/>
    </xf>
    <xf numFmtId="4" fontId="16" fillId="33" borderId="7" applyFont="0" applyBorder="0">
      <alignment horizontal="right"/>
      <protection/>
    </xf>
    <xf numFmtId="0" fontId="57" fillId="34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7" xfId="61" applyFont="1" applyBorder="1" applyAlignment="1">
      <alignment horizontal="center" vertical="center" wrapText="1"/>
      <protection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49" fontId="9" fillId="0" borderId="16" xfId="61" applyNumberFormat="1" applyFont="1" applyBorder="1" applyAlignment="1">
      <alignment horizontal="center" vertical="center" wrapText="1"/>
      <protection/>
    </xf>
    <xf numFmtId="49" fontId="9" fillId="2" borderId="16" xfId="61" applyNumberFormat="1" applyFont="1" applyFill="1" applyBorder="1" applyAlignment="1">
      <alignment horizontal="center" vertical="center" wrapText="1"/>
      <protection/>
    </xf>
    <xf numFmtId="0" fontId="40" fillId="0" borderId="0" xfId="62">
      <alignment/>
      <protection/>
    </xf>
    <xf numFmtId="0" fontId="9" fillId="0" borderId="0" xfId="67" applyFont="1" applyAlignment="1">
      <alignment horizontal="center" vertical="center" wrapText="1"/>
      <protection/>
    </xf>
    <xf numFmtId="0" fontId="7" fillId="0" borderId="0" xfId="67" applyFont="1" applyFill="1" applyAlignment="1">
      <alignment horizontal="center" vertical="center" wrapText="1"/>
      <protection/>
    </xf>
    <xf numFmtId="0" fontId="12" fillId="0" borderId="0" xfId="62" applyFont="1">
      <alignment/>
      <protection/>
    </xf>
    <xf numFmtId="43" fontId="9" fillId="0" borderId="7" xfId="62" applyNumberFormat="1" applyFont="1" applyBorder="1" applyAlignment="1">
      <alignment horizontal="center" vertical="center"/>
      <protection/>
    </xf>
    <xf numFmtId="43" fontId="9" fillId="0" borderId="16" xfId="62" applyNumberFormat="1" applyFont="1" applyBorder="1" applyAlignment="1">
      <alignment horizontal="center" vertical="center"/>
      <protection/>
    </xf>
    <xf numFmtId="43" fontId="9" fillId="0" borderId="17" xfId="62" applyNumberFormat="1" applyFont="1" applyBorder="1" applyAlignment="1">
      <alignment horizontal="center" vertical="center"/>
      <protection/>
    </xf>
    <xf numFmtId="43" fontId="9" fillId="2" borderId="7" xfId="62" applyNumberFormat="1" applyFont="1" applyFill="1" applyBorder="1" applyAlignment="1">
      <alignment horizontal="center" vertical="center"/>
      <protection/>
    </xf>
    <xf numFmtId="43" fontId="9" fillId="2" borderId="16" xfId="62" applyNumberFormat="1" applyFont="1" applyFill="1" applyBorder="1" applyAlignment="1">
      <alignment horizontal="center" vertical="center"/>
      <protection/>
    </xf>
    <xf numFmtId="43" fontId="9" fillId="2" borderId="17" xfId="62" applyNumberFormat="1" applyFont="1" applyFill="1" applyBorder="1" applyAlignment="1">
      <alignment horizontal="center" vertical="center"/>
      <protection/>
    </xf>
    <xf numFmtId="0" fontId="12" fillId="35" borderId="0" xfId="62" applyFont="1" applyFill="1">
      <alignment/>
      <protection/>
    </xf>
    <xf numFmtId="43" fontId="7" fillId="0" borderId="7" xfId="59" applyNumberFormat="1" applyFont="1" applyFill="1" applyBorder="1" applyAlignment="1">
      <alignment horizontal="center" vertical="center"/>
      <protection/>
    </xf>
    <xf numFmtId="43" fontId="7" fillId="0" borderId="16" xfId="59" applyNumberFormat="1" applyFont="1" applyFill="1" applyBorder="1" applyAlignment="1">
      <alignment horizontal="center" vertical="center"/>
      <protection/>
    </xf>
    <xf numFmtId="43" fontId="7" fillId="0" borderId="17" xfId="59" applyNumberFormat="1" applyFont="1" applyFill="1" applyBorder="1" applyAlignment="1">
      <alignment horizontal="center" vertical="center"/>
      <protection/>
    </xf>
    <xf numFmtId="0" fontId="12" fillId="0" borderId="0" xfId="59" applyFont="1" applyFill="1">
      <alignment/>
      <protection/>
    </xf>
    <xf numFmtId="43" fontId="9" fillId="0" borderId="7" xfId="62" applyNumberFormat="1" applyFont="1" applyFill="1" applyBorder="1" applyAlignment="1">
      <alignment horizontal="left" vertical="center" wrapText="1"/>
      <protection/>
    </xf>
    <xf numFmtId="43" fontId="9" fillId="0" borderId="17" xfId="62" applyNumberFormat="1" applyFont="1" applyFill="1" applyBorder="1" applyAlignment="1">
      <alignment horizontal="left" vertical="center" wrapText="1"/>
      <protection/>
    </xf>
    <xf numFmtId="43" fontId="9" fillId="0" borderId="16" xfId="62" applyNumberFormat="1" applyFont="1" applyFill="1" applyBorder="1" applyAlignment="1">
      <alignment horizontal="center" vertical="center"/>
      <protection/>
    </xf>
    <xf numFmtId="43" fontId="9" fillId="0" borderId="7" xfId="62" applyNumberFormat="1" applyFont="1" applyFill="1" applyBorder="1" applyAlignment="1">
      <alignment horizontal="center" vertical="center"/>
      <protection/>
    </xf>
    <xf numFmtId="43" fontId="9" fillId="0" borderId="17" xfId="62" applyNumberFormat="1" applyFont="1" applyFill="1" applyBorder="1" applyAlignment="1">
      <alignment horizontal="center" vertical="center"/>
      <protection/>
    </xf>
    <xf numFmtId="0" fontId="12" fillId="0" borderId="0" xfId="62" applyFont="1" applyFill="1">
      <alignment/>
      <protection/>
    </xf>
    <xf numFmtId="0" fontId="9" fillId="2" borderId="18" xfId="67" applyNumberFormat="1" applyFont="1" applyFill="1" applyBorder="1" applyAlignment="1">
      <alignment horizontal="center" vertical="center" wrapText="1"/>
      <protection/>
    </xf>
    <xf numFmtId="165" fontId="6" fillId="0" borderId="0" xfId="61" applyNumberFormat="1" applyFont="1">
      <alignment/>
      <protection/>
    </xf>
    <xf numFmtId="0" fontId="9" fillId="0" borderId="7" xfId="61" applyFont="1" applyFill="1" applyBorder="1" applyAlignment="1">
      <alignment horizontal="center" vertical="center" wrapText="1"/>
      <protection/>
    </xf>
    <xf numFmtId="43" fontId="9" fillId="2" borderId="7" xfId="61" applyNumberFormat="1" applyFont="1" applyFill="1" applyBorder="1" applyAlignment="1">
      <alignment horizontal="center" vertical="center"/>
      <protection/>
    </xf>
    <xf numFmtId="43" fontId="7" fillId="2" borderId="7" xfId="61" applyNumberFormat="1" applyFont="1" applyFill="1" applyBorder="1" applyAlignment="1">
      <alignment horizontal="center" vertical="center"/>
      <protection/>
    </xf>
    <xf numFmtId="1" fontId="7" fillId="0" borderId="16" xfId="61" applyNumberFormat="1" applyFont="1" applyFill="1" applyBorder="1" applyAlignment="1">
      <alignment horizontal="center" vertical="center"/>
      <protection/>
    </xf>
    <xf numFmtId="43" fontId="7" fillId="0" borderId="7" xfId="61" applyNumberFormat="1" applyFont="1" applyFill="1" applyBorder="1" applyAlignment="1">
      <alignment horizontal="center" vertical="center"/>
      <protection/>
    </xf>
    <xf numFmtId="49" fontId="9" fillId="0" borderId="16" xfId="61" applyNumberFormat="1" applyFont="1" applyFill="1" applyBorder="1" applyAlignment="1">
      <alignment horizontal="center" vertical="center" wrapText="1"/>
      <protection/>
    </xf>
    <xf numFmtId="0" fontId="9" fillId="0" borderId="7" xfId="61" applyFont="1" applyFill="1" applyBorder="1" applyAlignment="1">
      <alignment horizontal="left" vertical="center" wrapText="1"/>
      <protection/>
    </xf>
    <xf numFmtId="49" fontId="9" fillId="0" borderId="16" xfId="61" applyNumberFormat="1" applyFont="1" applyFill="1" applyBorder="1" applyAlignment="1">
      <alignment horizontal="center" vertical="center"/>
      <protection/>
    </xf>
    <xf numFmtId="43" fontId="9" fillId="0" borderId="7" xfId="61" applyNumberFormat="1" applyFont="1" applyFill="1" applyBorder="1" applyAlignment="1">
      <alignment horizontal="center" vertical="center"/>
      <protection/>
    </xf>
    <xf numFmtId="49" fontId="7" fillId="0" borderId="7" xfId="79" applyNumberFormat="1" applyFont="1" applyFill="1" applyBorder="1" applyAlignment="1">
      <alignment vertical="center" wrapText="1"/>
      <protection/>
    </xf>
    <xf numFmtId="0" fontId="7" fillId="0" borderId="16" xfId="61" applyFont="1" applyFill="1" applyBorder="1" applyAlignment="1">
      <alignment horizontal="center" vertical="center"/>
      <protection/>
    </xf>
    <xf numFmtId="1" fontId="9" fillId="0" borderId="16" xfId="61" applyNumberFormat="1" applyFont="1" applyFill="1" applyBorder="1" applyAlignment="1">
      <alignment horizontal="center" vertical="center"/>
      <protection/>
    </xf>
    <xf numFmtId="0" fontId="9" fillId="0" borderId="7" xfId="61" applyFont="1" applyFill="1" applyBorder="1" applyAlignment="1">
      <alignment vertical="center"/>
      <protection/>
    </xf>
    <xf numFmtId="43" fontId="9" fillId="0" borderId="7" xfId="61" applyNumberFormat="1" applyFont="1" applyFill="1" applyBorder="1" applyAlignment="1">
      <alignment horizontal="center" vertical="center" wrapText="1"/>
      <protection/>
    </xf>
    <xf numFmtId="43" fontId="7" fillId="0" borderId="18" xfId="61" applyNumberFormat="1" applyFont="1" applyFill="1" applyBorder="1" applyAlignment="1">
      <alignment horizontal="center" vertical="center"/>
      <protection/>
    </xf>
    <xf numFmtId="0" fontId="7" fillId="0" borderId="19" xfId="67" applyNumberFormat="1" applyFont="1" applyFill="1" applyBorder="1" applyAlignment="1">
      <alignment horizontal="center" vertical="center" wrapText="1"/>
      <protection/>
    </xf>
    <xf numFmtId="0" fontId="7" fillId="0" borderId="20" xfId="67" applyNumberFormat="1" applyFont="1" applyFill="1" applyBorder="1" applyAlignment="1">
      <alignment horizontal="center" vertical="center" wrapText="1"/>
      <protection/>
    </xf>
    <xf numFmtId="0" fontId="7" fillId="0" borderId="21" xfId="67" applyNumberFormat="1" applyFont="1" applyFill="1" applyBorder="1" applyAlignment="1">
      <alignment horizontal="center" vertical="center" wrapText="1"/>
      <protection/>
    </xf>
    <xf numFmtId="1" fontId="9" fillId="0" borderId="20" xfId="62" applyNumberFormat="1" applyFont="1" applyBorder="1" applyAlignment="1">
      <alignment horizontal="center" vertical="center"/>
      <protection/>
    </xf>
    <xf numFmtId="43" fontId="9" fillId="0" borderId="7" xfId="62" applyNumberFormat="1" applyFont="1" applyFill="1" applyBorder="1" applyAlignment="1">
      <alignment horizontal="center" vertical="center" wrapText="1"/>
      <protection/>
    </xf>
    <xf numFmtId="43" fontId="9" fillId="0" borderId="16" xfId="62" applyNumberFormat="1" applyFont="1" applyFill="1" applyBorder="1" applyAlignment="1">
      <alignment vertical="top" wrapText="1"/>
      <protection/>
    </xf>
    <xf numFmtId="43" fontId="9" fillId="0" borderId="7" xfId="62" applyNumberFormat="1" applyFont="1" applyFill="1" applyBorder="1" applyAlignment="1">
      <alignment vertical="top" wrapText="1"/>
      <protection/>
    </xf>
    <xf numFmtId="43" fontId="7" fillId="0" borderId="16" xfId="62" applyNumberFormat="1" applyFont="1" applyFill="1" applyBorder="1" applyAlignment="1">
      <alignment horizontal="center" vertical="center"/>
      <protection/>
    </xf>
    <xf numFmtId="43" fontId="7" fillId="0" borderId="7" xfId="62" applyNumberFormat="1" applyFont="1" applyFill="1" applyBorder="1" applyAlignment="1">
      <alignment horizontal="center" vertical="center"/>
      <protection/>
    </xf>
    <xf numFmtId="43" fontId="9" fillId="2" borderId="7" xfId="62" applyNumberFormat="1" applyFont="1" applyFill="1" applyBorder="1" applyAlignment="1">
      <alignment horizontal="center" vertical="center" wrapText="1"/>
      <protection/>
    </xf>
    <xf numFmtId="43" fontId="7" fillId="0" borderId="22" xfId="59" applyNumberFormat="1" applyFont="1" applyFill="1" applyBorder="1" applyAlignment="1">
      <alignment horizontal="center" vertical="center"/>
      <protection/>
    </xf>
    <xf numFmtId="43" fontId="7" fillId="0" borderId="18" xfId="59" applyNumberFormat="1" applyFont="1" applyFill="1" applyBorder="1" applyAlignment="1">
      <alignment horizontal="center" vertical="center"/>
      <protection/>
    </xf>
    <xf numFmtId="43" fontId="7" fillId="0" borderId="23" xfId="59" applyNumberFormat="1" applyFont="1" applyFill="1" applyBorder="1" applyAlignment="1">
      <alignment horizontal="center" vertical="center"/>
      <protection/>
    </xf>
    <xf numFmtId="0" fontId="7" fillId="0" borderId="24" xfId="67" applyFont="1" applyFill="1" applyBorder="1" applyAlignment="1">
      <alignment horizontal="center" vertical="center" wrapText="1"/>
      <protection/>
    </xf>
    <xf numFmtId="0" fontId="7" fillId="0" borderId="25" xfId="67" applyNumberFormat="1" applyFont="1" applyFill="1" applyBorder="1" applyAlignment="1">
      <alignment horizontal="center" vertical="center" wrapText="1"/>
      <protection/>
    </xf>
    <xf numFmtId="49" fontId="9" fillId="0" borderId="21" xfId="62" applyNumberFormat="1" applyFont="1" applyBorder="1" applyAlignment="1">
      <alignment horizontal="center" vertical="center"/>
      <protection/>
    </xf>
    <xf numFmtId="43" fontId="9" fillId="0" borderId="17" xfId="62" applyNumberFormat="1" applyFont="1" applyFill="1" applyBorder="1" applyAlignment="1">
      <alignment vertical="top" wrapText="1"/>
      <protection/>
    </xf>
    <xf numFmtId="43" fontId="7" fillId="0" borderId="17" xfId="62" applyNumberFormat="1" applyFont="1" applyFill="1" applyBorder="1" applyAlignment="1">
      <alignment horizontal="center" vertical="center"/>
      <protection/>
    </xf>
    <xf numFmtId="43" fontId="7" fillId="0" borderId="0" xfId="61" applyNumberFormat="1" applyFont="1" applyFill="1" applyBorder="1" applyAlignment="1">
      <alignment horizontal="left" vertical="center" wrapText="1"/>
      <protection/>
    </xf>
    <xf numFmtId="43" fontId="7" fillId="0" borderId="0" xfId="61" applyNumberFormat="1" applyFont="1" applyFill="1" applyBorder="1" applyAlignment="1">
      <alignment horizontal="center" vertical="center"/>
      <protection/>
    </xf>
    <xf numFmtId="49" fontId="9" fillId="0" borderId="20" xfId="61" applyNumberFormat="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right"/>
      <protection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2" fontId="58" fillId="0" borderId="17" xfId="0" applyNumberFormat="1" applyFont="1" applyBorder="1" applyAlignment="1">
      <alignment horizontal="center" vertical="center" wrapText="1"/>
    </xf>
    <xf numFmtId="2" fontId="58" fillId="0" borderId="23" xfId="0" applyNumberFormat="1" applyFont="1" applyBorder="1" applyAlignment="1">
      <alignment horizontal="center" vertical="center" wrapText="1"/>
    </xf>
    <xf numFmtId="0" fontId="59" fillId="0" borderId="0" xfId="62" applyFont="1" applyAlignment="1">
      <alignment horizontal="center" wrapText="1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6" fillId="0" borderId="0" xfId="73" applyFont="1" applyFill="1" applyAlignment="1">
      <alignment horizontal="right"/>
      <protection/>
    </xf>
    <xf numFmtId="0" fontId="7" fillId="0" borderId="0" xfId="61" applyFont="1" applyFill="1">
      <alignment/>
      <protection/>
    </xf>
    <xf numFmtId="0" fontId="8" fillId="0" borderId="0" xfId="73" applyFont="1" applyFill="1" applyBorder="1" applyAlignment="1">
      <alignment wrapText="1"/>
      <protection/>
    </xf>
    <xf numFmtId="0" fontId="9" fillId="0" borderId="20" xfId="61" applyFont="1" applyBorder="1" applyAlignment="1">
      <alignment horizontal="center" vertical="center"/>
      <protection/>
    </xf>
    <xf numFmtId="43" fontId="9" fillId="0" borderId="19" xfId="60" applyNumberFormat="1" applyFont="1" applyFill="1" applyBorder="1" applyAlignment="1">
      <alignment horizontal="center" vertical="center"/>
      <protection/>
    </xf>
    <xf numFmtId="43" fontId="9" fillId="0" borderId="21" xfId="60" applyNumberFormat="1" applyFont="1" applyFill="1" applyBorder="1" applyAlignment="1">
      <alignment horizontal="center" vertical="center"/>
      <protection/>
    </xf>
    <xf numFmtId="0" fontId="60" fillId="0" borderId="0" xfId="0" applyFont="1" applyAlignment="1">
      <alignment/>
    </xf>
    <xf numFmtId="43" fontId="9" fillId="0" borderId="7" xfId="60" applyNumberFormat="1" applyFont="1" applyFill="1" applyBorder="1" applyAlignment="1">
      <alignment horizontal="center" vertical="center"/>
      <protection/>
    </xf>
    <xf numFmtId="43" fontId="9" fillId="0" borderId="17" xfId="60" applyNumberFormat="1" applyFont="1" applyFill="1" applyBorder="1" applyAlignment="1">
      <alignment horizontal="center" vertical="center"/>
      <protection/>
    </xf>
    <xf numFmtId="43" fontId="9" fillId="36" borderId="7" xfId="60" applyNumberFormat="1" applyFont="1" applyFill="1" applyBorder="1" applyAlignment="1">
      <alignment horizontal="center" vertical="center"/>
      <protection/>
    </xf>
    <xf numFmtId="43" fontId="9" fillId="36" borderId="17" xfId="60" applyNumberFormat="1" applyFont="1" applyFill="1" applyBorder="1" applyAlignment="1">
      <alignment horizontal="center" vertical="center"/>
      <protection/>
    </xf>
    <xf numFmtId="49" fontId="9" fillId="2" borderId="16" xfId="63" applyNumberFormat="1" applyFont="1" applyFill="1" applyBorder="1" applyAlignment="1">
      <alignment horizontal="center" vertical="center" wrapText="1"/>
      <protection/>
    </xf>
    <xf numFmtId="49" fontId="9" fillId="2" borderId="7" xfId="63" applyNumberFormat="1" applyFont="1" applyFill="1" applyBorder="1" applyAlignment="1">
      <alignment horizontal="center" vertical="center" wrapText="1"/>
      <protection/>
    </xf>
    <xf numFmtId="43" fontId="9" fillId="2" borderId="7" xfId="60" applyNumberFormat="1" applyFont="1" applyFill="1" applyBorder="1" applyAlignment="1">
      <alignment horizontal="center" vertical="center"/>
      <protection/>
    </xf>
    <xf numFmtId="43" fontId="9" fillId="2" borderId="17" xfId="60" applyNumberFormat="1" applyFont="1" applyFill="1" applyBorder="1" applyAlignment="1">
      <alignment horizontal="center" vertical="center"/>
      <protection/>
    </xf>
    <xf numFmtId="49" fontId="7" fillId="0" borderId="16" xfId="79" applyNumberFormat="1" applyFont="1" applyFill="1" applyBorder="1" applyAlignment="1">
      <alignment horizontal="center" vertical="center" wrapText="1"/>
      <protection/>
    </xf>
    <xf numFmtId="43" fontId="7" fillId="0" borderId="7" xfId="60" applyNumberFormat="1" applyFont="1" applyFill="1" applyBorder="1" applyAlignment="1">
      <alignment horizontal="center" vertical="center"/>
      <protection/>
    </xf>
    <xf numFmtId="43" fontId="7" fillId="0" borderId="17" xfId="60" applyNumberFormat="1" applyFont="1" applyFill="1" applyBorder="1" applyAlignment="1">
      <alignment horizontal="center" vertical="center"/>
      <protection/>
    </xf>
    <xf numFmtId="0" fontId="9" fillId="0" borderId="16" xfId="63" applyFont="1" applyFill="1" applyBorder="1" applyAlignment="1">
      <alignment horizontal="center" vertical="center" wrapText="1"/>
      <protection/>
    </xf>
    <xf numFmtId="0" fontId="9" fillId="0" borderId="7" xfId="63" applyFont="1" applyFill="1" applyBorder="1" applyAlignment="1">
      <alignment horizontal="left" vertical="center" wrapText="1"/>
      <protection/>
    </xf>
    <xf numFmtId="0" fontId="7" fillId="0" borderId="16" xfId="63" applyNumberFormat="1" applyFont="1" applyFill="1" applyBorder="1" applyAlignment="1">
      <alignment horizontal="center" vertical="center" wrapText="1"/>
      <protection/>
    </xf>
    <xf numFmtId="0" fontId="7" fillId="0" borderId="7" xfId="63" applyNumberFormat="1" applyFont="1" applyFill="1" applyBorder="1" applyAlignment="1">
      <alignment horizontal="left" vertical="center" wrapText="1"/>
      <protection/>
    </xf>
    <xf numFmtId="0" fontId="9" fillId="0" borderId="7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43" fontId="7" fillId="0" borderId="7" xfId="63" applyNumberFormat="1" applyFont="1" applyFill="1" applyBorder="1" applyAlignment="1">
      <alignment horizontal="left" vertical="center" wrapText="1"/>
      <protection/>
    </xf>
    <xf numFmtId="43" fontId="12" fillId="0" borderId="7" xfId="60" applyNumberFormat="1" applyFont="1" applyFill="1" applyBorder="1" applyAlignment="1">
      <alignment horizontal="center" vertical="center"/>
      <protection/>
    </xf>
    <xf numFmtId="43" fontId="12" fillId="0" borderId="17" xfId="60" applyNumberFormat="1" applyFont="1" applyFill="1" applyBorder="1" applyAlignment="1">
      <alignment horizontal="center" vertical="center"/>
      <protection/>
    </xf>
    <xf numFmtId="0" fontId="9" fillId="0" borderId="16" xfId="63" applyFont="1" applyFill="1" applyBorder="1" applyAlignment="1">
      <alignment horizontal="center" vertical="center"/>
      <protection/>
    </xf>
    <xf numFmtId="0" fontId="9" fillId="0" borderId="7" xfId="63" applyFont="1" applyFill="1" applyBorder="1" applyAlignment="1">
      <alignment horizontal="center" vertical="center"/>
      <protection/>
    </xf>
    <xf numFmtId="0" fontId="7" fillId="0" borderId="7" xfId="63" applyFont="1" applyFill="1" applyBorder="1" applyAlignment="1">
      <alignment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43" fontId="17" fillId="36" borderId="7" xfId="60" applyNumberFormat="1" applyFont="1" applyFill="1" applyBorder="1" applyAlignment="1">
      <alignment horizontal="center" vertical="center"/>
      <protection/>
    </xf>
    <xf numFmtId="43" fontId="17" fillId="0" borderId="7" xfId="60" applyNumberFormat="1" applyFont="1" applyFill="1" applyBorder="1" applyAlignment="1">
      <alignment horizontal="center" vertical="center"/>
      <protection/>
    </xf>
    <xf numFmtId="43" fontId="17" fillId="36" borderId="17" xfId="60" applyNumberFormat="1" applyFont="1" applyFill="1" applyBorder="1" applyAlignment="1">
      <alignment horizontal="center" vertical="center"/>
      <protection/>
    </xf>
    <xf numFmtId="0" fontId="7" fillId="0" borderId="16" xfId="66" applyFont="1" applyFill="1" applyBorder="1" applyAlignment="1" applyProtection="1">
      <alignment horizontal="center" vertical="center" wrapText="1"/>
      <protection/>
    </xf>
    <xf numFmtId="0" fontId="7" fillId="0" borderId="7" xfId="66" applyFont="1" applyFill="1" applyBorder="1" applyAlignment="1" applyProtection="1">
      <alignment vertical="center" wrapText="1"/>
      <protection/>
    </xf>
    <xf numFmtId="0" fontId="7" fillId="36" borderId="16" xfId="63" applyFont="1" applyFill="1" applyBorder="1" applyAlignment="1" applyProtection="1">
      <alignment horizontal="center" vertical="center" wrapText="1"/>
      <protection/>
    </xf>
    <xf numFmtId="0" fontId="7" fillId="0" borderId="16" xfId="63" applyFont="1" applyFill="1" applyBorder="1" applyAlignment="1" applyProtection="1">
      <alignment horizontal="center" vertical="center" wrapText="1"/>
      <protection/>
    </xf>
    <xf numFmtId="0" fontId="7" fillId="0" borderId="16" xfId="61" applyNumberFormat="1" applyFont="1" applyFill="1" applyBorder="1" applyAlignment="1">
      <alignment horizontal="center" vertical="center" wrapText="1"/>
      <protection/>
    </xf>
    <xf numFmtId="49" fontId="7" fillId="0" borderId="16" xfId="66" applyNumberFormat="1" applyFont="1" applyFill="1" applyBorder="1" applyAlignment="1">
      <alignment horizontal="center" vertical="center" wrapText="1"/>
      <protection/>
    </xf>
    <xf numFmtId="49" fontId="7" fillId="36" borderId="16" xfId="66" applyNumberFormat="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7" xfId="63" applyFont="1" applyFill="1" applyBorder="1" applyAlignment="1">
      <alignment vertical="center"/>
      <protection/>
    </xf>
    <xf numFmtId="43" fontId="7" fillId="36" borderId="7" xfId="60" applyNumberFormat="1" applyFont="1" applyFill="1" applyBorder="1" applyAlignment="1">
      <alignment horizontal="center" vertical="center"/>
      <protection/>
    </xf>
    <xf numFmtId="43" fontId="7" fillId="36" borderId="17" xfId="60" applyNumberFormat="1" applyFont="1" applyFill="1" applyBorder="1" applyAlignment="1">
      <alignment horizontal="center" vertical="center"/>
      <protection/>
    </xf>
    <xf numFmtId="0" fontId="7" fillId="0" borderId="22" xfId="63" applyNumberFormat="1" applyFont="1" applyFill="1" applyBorder="1" applyAlignment="1">
      <alignment horizontal="center" vertical="center" wrapText="1"/>
      <protection/>
    </xf>
    <xf numFmtId="43" fontId="7" fillId="36" borderId="18" xfId="60" applyNumberFormat="1" applyFont="1" applyFill="1" applyBorder="1" applyAlignment="1">
      <alignment horizontal="center" vertical="center"/>
      <protection/>
    </xf>
    <xf numFmtId="43" fontId="7" fillId="0" borderId="18" xfId="60" applyNumberFormat="1" applyFont="1" applyFill="1" applyBorder="1" applyAlignment="1">
      <alignment horizontal="center" vertical="center"/>
      <protection/>
    </xf>
    <xf numFmtId="43" fontId="7" fillId="36" borderId="23" xfId="60" applyNumberFormat="1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/>
    </xf>
    <xf numFmtId="49" fontId="7" fillId="0" borderId="16" xfId="61" applyNumberFormat="1" applyFont="1" applyBorder="1" applyAlignment="1">
      <alignment horizontal="center" vertical="center" wrapText="1"/>
      <protection/>
    </xf>
    <xf numFmtId="49" fontId="7" fillId="0" borderId="17" xfId="79" applyNumberFormat="1" applyFont="1" applyFill="1" applyBorder="1" applyAlignment="1">
      <alignment vertical="center" wrapText="1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7" fillId="0" borderId="17" xfId="63" applyNumberFormat="1" applyFont="1" applyFill="1" applyBorder="1" applyAlignment="1">
      <alignment horizontal="left" vertical="center" wrapText="1"/>
      <protection/>
    </xf>
    <xf numFmtId="49" fontId="7" fillId="0" borderId="16" xfId="61" applyNumberFormat="1" applyFont="1" applyFill="1" applyBorder="1" applyAlignment="1">
      <alignment horizontal="center" vertical="center" wrapText="1"/>
      <protection/>
    </xf>
    <xf numFmtId="43" fontId="7" fillId="0" borderId="17" xfId="63" applyNumberFormat="1" applyFont="1" applyFill="1" applyBorder="1" applyAlignment="1">
      <alignment horizontal="left" vertical="center" wrapText="1"/>
      <protection/>
    </xf>
    <xf numFmtId="49" fontId="7" fillId="0" borderId="16" xfId="61" applyNumberFormat="1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vertical="center" wrapText="1"/>
      <protection/>
    </xf>
    <xf numFmtId="1" fontId="7" fillId="0" borderId="16" xfId="63" applyNumberFormat="1" applyFont="1" applyFill="1" applyBorder="1" applyAlignment="1">
      <alignment horizontal="center" vertical="center"/>
      <protection/>
    </xf>
    <xf numFmtId="0" fontId="59" fillId="0" borderId="0" xfId="62" applyNumberFormat="1" applyFont="1" applyAlignment="1">
      <alignment horizontal="center" wrapText="1"/>
      <protection/>
    </xf>
    <xf numFmtId="0" fontId="40" fillId="0" borderId="0" xfId="62" applyNumberFormat="1" applyAlignment="1">
      <alignment wrapText="1"/>
      <protection/>
    </xf>
    <xf numFmtId="43" fontId="9" fillId="0" borderId="19" xfId="62" applyNumberFormat="1" applyFont="1" applyFill="1" applyBorder="1" applyAlignment="1">
      <alignment horizontal="center" vertical="center"/>
      <protection/>
    </xf>
    <xf numFmtId="43" fontId="9" fillId="0" borderId="21" xfId="62" applyNumberFormat="1" applyFont="1" applyFill="1" applyBorder="1" applyAlignment="1">
      <alignment horizontal="center" vertical="center"/>
      <protection/>
    </xf>
    <xf numFmtId="43" fontId="9" fillId="0" borderId="16" xfId="62" applyNumberFormat="1" applyFont="1" applyFill="1" applyBorder="1" applyAlignment="1">
      <alignment horizontal="center" vertical="center" wrapText="1"/>
      <protection/>
    </xf>
    <xf numFmtId="43" fontId="9" fillId="0" borderId="17" xfId="62" applyNumberFormat="1" applyFont="1" applyFill="1" applyBorder="1" applyAlignment="1">
      <alignment horizontal="center" vertical="center" wrapText="1"/>
      <protection/>
    </xf>
    <xf numFmtId="0" fontId="40" fillId="0" borderId="7" xfId="62" applyFill="1" applyBorder="1">
      <alignment/>
      <protection/>
    </xf>
    <xf numFmtId="0" fontId="40" fillId="0" borderId="0" xfId="62" applyFill="1">
      <alignment/>
      <protection/>
    </xf>
    <xf numFmtId="0" fontId="9" fillId="0" borderId="27" xfId="61" applyFont="1" applyBorder="1" applyAlignment="1">
      <alignment horizontal="center" vertical="center" wrapText="1"/>
      <protection/>
    </xf>
    <xf numFmtId="43" fontId="9" fillId="0" borderId="30" xfId="62" applyNumberFormat="1" applyFont="1" applyFill="1" applyBorder="1" applyAlignment="1">
      <alignment horizontal="center" vertical="center"/>
      <protection/>
    </xf>
    <xf numFmtId="43" fontId="7" fillId="0" borderId="30" xfId="59" applyNumberFormat="1" applyFont="1" applyFill="1" applyBorder="1" applyAlignment="1">
      <alignment horizontal="center" vertical="center"/>
      <protection/>
    </xf>
    <xf numFmtId="43" fontId="9" fillId="0" borderId="30" xfId="62" applyNumberFormat="1" applyFont="1" applyFill="1" applyBorder="1" applyAlignment="1">
      <alignment horizontal="left" vertical="center" wrapText="1"/>
      <protection/>
    </xf>
    <xf numFmtId="43" fontId="9" fillId="0" borderId="30" xfId="62" applyNumberFormat="1" applyFont="1" applyFill="1" applyBorder="1" applyAlignment="1">
      <alignment horizontal="center" vertical="center" wrapText="1"/>
      <protection/>
    </xf>
    <xf numFmtId="43" fontId="7" fillId="0" borderId="30" xfId="62" applyNumberFormat="1" applyFont="1" applyFill="1" applyBorder="1" applyAlignment="1">
      <alignment horizontal="center" vertical="center"/>
      <protection/>
    </xf>
    <xf numFmtId="0" fontId="40" fillId="0" borderId="30" xfId="62" applyFill="1" applyBorder="1">
      <alignment/>
      <protection/>
    </xf>
    <xf numFmtId="43" fontId="9" fillId="0" borderId="30" xfId="59" applyNumberFormat="1" applyFont="1" applyFill="1" applyBorder="1" applyAlignment="1">
      <alignment horizontal="center" vertical="center"/>
      <protection/>
    </xf>
    <xf numFmtId="43" fontId="9" fillId="0" borderId="7" xfId="59" applyNumberFormat="1" applyFont="1" applyFill="1" applyBorder="1" applyAlignment="1">
      <alignment horizontal="center" vertical="center"/>
      <protection/>
    </xf>
    <xf numFmtId="0" fontId="40" fillId="0" borderId="17" xfId="62" applyFill="1" applyBorder="1">
      <alignment/>
      <protection/>
    </xf>
    <xf numFmtId="43" fontId="7" fillId="0" borderId="31" xfId="59" applyNumberFormat="1" applyFont="1" applyFill="1" applyBorder="1" applyAlignment="1">
      <alignment horizontal="center" vertical="center"/>
      <protection/>
    </xf>
    <xf numFmtId="0" fontId="3" fillId="0" borderId="0" xfId="61" applyFont="1" applyAlignment="1">
      <alignment/>
      <protection/>
    </xf>
    <xf numFmtId="0" fontId="8" fillId="0" borderId="0" xfId="73" applyFont="1" applyFill="1" applyBorder="1" applyAlignment="1">
      <alignment horizontal="right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43" fontId="9" fillId="0" borderId="18" xfId="61" applyNumberFormat="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 wrapText="1"/>
      <protection/>
    </xf>
    <xf numFmtId="43" fontId="9" fillId="0" borderId="19" xfId="61" applyNumberFormat="1" applyFont="1" applyFill="1" applyBorder="1" applyAlignment="1">
      <alignment horizontal="center" vertical="center"/>
      <protection/>
    </xf>
    <xf numFmtId="43" fontId="9" fillId="2" borderId="7" xfId="63" applyNumberFormat="1" applyFont="1" applyFill="1" applyBorder="1" applyAlignment="1">
      <alignment horizontal="center" vertical="center" wrapText="1"/>
      <protection/>
    </xf>
    <xf numFmtId="43" fontId="7" fillId="0" borderId="7" xfId="79" applyNumberFormat="1" applyFont="1" applyFill="1" applyBorder="1" applyAlignment="1">
      <alignment horizontal="center" vertical="center" wrapText="1"/>
      <protection/>
    </xf>
    <xf numFmtId="43" fontId="7" fillId="0" borderId="7" xfId="63" applyNumberFormat="1" applyFont="1" applyFill="1" applyBorder="1" applyAlignment="1">
      <alignment horizontal="center" vertical="center" wrapText="1"/>
      <protection/>
    </xf>
    <xf numFmtId="43" fontId="9" fillId="0" borderId="7" xfId="63" applyNumberFormat="1" applyFont="1" applyFill="1" applyBorder="1" applyAlignment="1">
      <alignment horizontal="center" vertical="center" wrapText="1"/>
      <protection/>
    </xf>
    <xf numFmtId="43" fontId="9" fillId="0" borderId="7" xfId="61" applyNumberFormat="1" applyFont="1" applyFill="1" applyBorder="1" applyAlignment="1">
      <alignment horizontal="center"/>
      <protection/>
    </xf>
    <xf numFmtId="43" fontId="9" fillId="0" borderId="7" xfId="63" applyNumberFormat="1" applyFont="1" applyFill="1" applyBorder="1" applyAlignment="1">
      <alignment horizontal="center" vertical="center"/>
      <protection/>
    </xf>
    <xf numFmtId="43" fontId="7" fillId="0" borderId="7" xfId="66" applyNumberFormat="1" applyFont="1" applyFill="1" applyBorder="1" applyAlignment="1" applyProtection="1">
      <alignment horizontal="center" vertical="center" wrapText="1"/>
      <protection/>
    </xf>
    <xf numFmtId="43" fontId="9" fillId="2" borderId="17" xfId="61" applyNumberFormat="1" applyFont="1" applyFill="1" applyBorder="1" applyAlignment="1">
      <alignment horizontal="center" vertical="center"/>
      <protection/>
    </xf>
    <xf numFmtId="1" fontId="7" fillId="36" borderId="0" xfId="61" applyNumberFormat="1" applyFont="1" applyFill="1" applyBorder="1" applyAlignment="1">
      <alignment horizontal="center" vertical="center"/>
      <protection/>
    </xf>
    <xf numFmtId="43" fontId="7" fillId="36" borderId="0" xfId="61" applyNumberFormat="1" applyFont="1" applyFill="1" applyBorder="1" applyAlignment="1">
      <alignment horizontal="left" vertical="center" wrapText="1"/>
      <protection/>
    </xf>
    <xf numFmtId="43" fontId="9" fillId="0" borderId="0" xfId="61" applyNumberFormat="1" applyFont="1" applyFill="1" applyBorder="1" applyAlignment="1">
      <alignment horizontal="center" vertical="center"/>
      <protection/>
    </xf>
    <xf numFmtId="4" fontId="7" fillId="36" borderId="0" xfId="61" applyNumberFormat="1" applyFont="1" applyFill="1" applyBorder="1">
      <alignment/>
      <protection/>
    </xf>
    <xf numFmtId="43" fontId="61" fillId="0" borderId="0" xfId="61" applyNumberFormat="1" applyFont="1" applyFill="1">
      <alignment/>
      <protection/>
    </xf>
    <xf numFmtId="0" fontId="7" fillId="0" borderId="22" xfId="61" applyFont="1" applyFill="1" applyBorder="1" applyAlignment="1">
      <alignment horizontal="center" vertical="center"/>
      <protection/>
    </xf>
    <xf numFmtId="49" fontId="7" fillId="0" borderId="18" xfId="79" applyNumberFormat="1" applyFont="1" applyFill="1" applyBorder="1" applyAlignment="1">
      <alignment vertical="center" wrapText="1"/>
      <protection/>
    </xf>
    <xf numFmtId="43" fontId="7" fillId="0" borderId="18" xfId="79" applyNumberFormat="1" applyFont="1" applyFill="1" applyBorder="1" applyAlignment="1">
      <alignment horizontal="center" vertical="center" wrapText="1"/>
      <protection/>
    </xf>
    <xf numFmtId="43" fontId="9" fillId="0" borderId="14" xfId="61" applyNumberFormat="1" applyFont="1" applyBorder="1">
      <alignment/>
      <protection/>
    </xf>
    <xf numFmtId="43" fontId="9" fillId="0" borderId="12" xfId="61" applyNumberFormat="1" applyFont="1" applyBorder="1">
      <alignment/>
      <protection/>
    </xf>
    <xf numFmtId="43" fontId="9" fillId="2" borderId="12" xfId="61" applyNumberFormat="1" applyFont="1" applyFill="1" applyBorder="1">
      <alignment/>
      <protection/>
    </xf>
    <xf numFmtId="43" fontId="9" fillId="0" borderId="12" xfId="61" applyNumberFormat="1" applyFont="1" applyFill="1" applyBorder="1" applyAlignment="1">
      <alignment horizontal="center" vertical="center"/>
      <protection/>
    </xf>
    <xf numFmtId="43" fontId="7" fillId="0" borderId="12" xfId="61" applyNumberFormat="1" applyFont="1" applyFill="1" applyBorder="1">
      <alignment/>
      <protection/>
    </xf>
    <xf numFmtId="43" fontId="9" fillId="0" borderId="12" xfId="63" applyNumberFormat="1" applyFont="1" applyFill="1" applyBorder="1" applyAlignment="1">
      <alignment horizontal="center" vertical="center" wrapText="1"/>
      <protection/>
    </xf>
    <xf numFmtId="43" fontId="7" fillId="0" borderId="12" xfId="61" applyNumberFormat="1" applyFont="1" applyBorder="1">
      <alignment/>
      <protection/>
    </xf>
    <xf numFmtId="43" fontId="7" fillId="0" borderId="13" xfId="61" applyNumberFormat="1" applyFont="1" applyBorder="1">
      <alignment/>
      <protection/>
    </xf>
    <xf numFmtId="0" fontId="9" fillId="2" borderId="28" xfId="67" applyNumberFormat="1" applyFont="1" applyFill="1" applyBorder="1" applyAlignment="1">
      <alignment horizontal="center" vertical="center" wrapText="1"/>
      <protection/>
    </xf>
    <xf numFmtId="0" fontId="7" fillId="0" borderId="32" xfId="67" applyNumberFormat="1" applyFont="1" applyFill="1" applyBorder="1" applyAlignment="1">
      <alignment horizontal="center" vertical="center" wrapText="1"/>
      <protection/>
    </xf>
    <xf numFmtId="43" fontId="9" fillId="0" borderId="16" xfId="59" applyNumberFormat="1" applyFont="1" applyFill="1" applyBorder="1" applyAlignment="1">
      <alignment horizontal="center" vertical="center"/>
      <protection/>
    </xf>
    <xf numFmtId="43" fontId="9" fillId="0" borderId="17" xfId="59" applyNumberFormat="1" applyFont="1" applyFill="1" applyBorder="1" applyAlignment="1">
      <alignment horizontal="center" vertical="center"/>
      <protection/>
    </xf>
    <xf numFmtId="43" fontId="7" fillId="0" borderId="27" xfId="59" applyNumberFormat="1" applyFont="1" applyFill="1" applyBorder="1" applyAlignment="1">
      <alignment horizontal="center" vertical="center"/>
      <protection/>
    </xf>
    <xf numFmtId="43" fontId="7" fillId="2" borderId="30" xfId="59" applyNumberFormat="1" applyFont="1" applyFill="1" applyBorder="1" applyAlignment="1">
      <alignment horizontal="center" vertical="center"/>
      <protection/>
    </xf>
    <xf numFmtId="43" fontId="7" fillId="2" borderId="7" xfId="59" applyNumberFormat="1" applyFont="1" applyFill="1" applyBorder="1" applyAlignment="1">
      <alignment horizontal="center" vertical="center"/>
      <protection/>
    </xf>
    <xf numFmtId="43" fontId="9" fillId="2" borderId="7" xfId="59" applyNumberFormat="1" applyFont="1" applyFill="1" applyBorder="1" applyAlignment="1">
      <alignment horizontal="center" vertical="center"/>
      <protection/>
    </xf>
    <xf numFmtId="43" fontId="7" fillId="2" borderId="16" xfId="59" applyNumberFormat="1" applyFont="1" applyFill="1" applyBorder="1" applyAlignment="1">
      <alignment horizontal="center" vertical="center"/>
      <protection/>
    </xf>
    <xf numFmtId="43" fontId="9" fillId="2" borderId="30" xfId="62" applyNumberFormat="1" applyFont="1" applyFill="1" applyBorder="1" applyAlignment="1">
      <alignment horizontal="center" vertical="center"/>
      <protection/>
    </xf>
    <xf numFmtId="43" fontId="7" fillId="2" borderId="17" xfId="59" applyNumberFormat="1" applyFont="1" applyFill="1" applyBorder="1" applyAlignment="1">
      <alignment horizontal="center" vertical="center"/>
      <protection/>
    </xf>
    <xf numFmtId="43" fontId="9" fillId="2" borderId="16" xfId="62" applyNumberFormat="1" applyFont="1" applyFill="1" applyBorder="1" applyAlignment="1">
      <alignment vertical="center" wrapText="1"/>
      <protection/>
    </xf>
    <xf numFmtId="0" fontId="7" fillId="0" borderId="33" xfId="67" applyNumberFormat="1" applyFont="1" applyFill="1" applyBorder="1" applyAlignment="1">
      <alignment horizontal="center" vertical="center" wrapText="1"/>
      <protection/>
    </xf>
    <xf numFmtId="43" fontId="9" fillId="2" borderId="30" xfId="59" applyNumberFormat="1" applyFont="1" applyFill="1" applyBorder="1" applyAlignment="1">
      <alignment horizontal="center" vertical="center"/>
      <protection/>
    </xf>
    <xf numFmtId="43" fontId="7" fillId="0" borderId="18" xfId="62" applyNumberFormat="1" applyFont="1" applyFill="1" applyBorder="1" applyAlignment="1">
      <alignment horizontal="center" vertical="center"/>
      <protection/>
    </xf>
    <xf numFmtId="43" fontId="9" fillId="0" borderId="27" xfId="62" applyNumberFormat="1" applyFont="1" applyBorder="1" applyAlignment="1">
      <alignment horizontal="center" vertical="center"/>
      <protection/>
    </xf>
    <xf numFmtId="43" fontId="9" fillId="0" borderId="27" xfId="62" applyNumberFormat="1" applyFont="1" applyFill="1" applyBorder="1" applyAlignment="1">
      <alignment horizontal="center" vertical="center"/>
      <protection/>
    </xf>
    <xf numFmtId="43" fontId="9" fillId="2" borderId="16" xfId="59" applyNumberFormat="1" applyFont="1" applyFill="1" applyBorder="1" applyAlignment="1">
      <alignment horizontal="center" vertical="center"/>
      <protection/>
    </xf>
    <xf numFmtId="43" fontId="9" fillId="2" borderId="17" xfId="59" applyNumberFormat="1" applyFont="1" applyFill="1" applyBorder="1" applyAlignment="1">
      <alignment horizontal="center" vertical="center"/>
      <protection/>
    </xf>
    <xf numFmtId="0" fontId="9" fillId="2" borderId="31" xfId="67" applyNumberFormat="1" applyFont="1" applyFill="1" applyBorder="1" applyAlignment="1">
      <alignment horizontal="center" vertical="center" wrapText="1"/>
      <protection/>
    </xf>
    <xf numFmtId="43" fontId="9" fillId="0" borderId="30" xfId="62" applyNumberFormat="1" applyFont="1" applyBorder="1" applyAlignment="1">
      <alignment horizontal="center" vertical="center"/>
      <protection/>
    </xf>
    <xf numFmtId="43" fontId="7" fillId="0" borderId="31" xfId="62" applyNumberFormat="1" applyFont="1" applyFill="1" applyBorder="1" applyAlignment="1">
      <alignment horizontal="center" vertical="center"/>
      <protection/>
    </xf>
    <xf numFmtId="49" fontId="9" fillId="2" borderId="17" xfId="63" applyNumberFormat="1" applyFont="1" applyFill="1" applyBorder="1" applyAlignment="1">
      <alignment horizontal="center" vertical="center" wrapText="1"/>
      <protection/>
    </xf>
    <xf numFmtId="0" fontId="9" fillId="0" borderId="17" xfId="63" applyFont="1" applyFill="1" applyBorder="1" applyAlignment="1">
      <alignment horizontal="left" vertical="center" wrapText="1"/>
      <protection/>
    </xf>
    <xf numFmtId="0" fontId="9" fillId="0" borderId="17" xfId="63" applyFont="1" applyFill="1" applyBorder="1" applyAlignment="1">
      <alignment horizontal="center" vertical="center" wrapText="1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0" fontId="9" fillId="0" borderId="17" xfId="61" applyFont="1" applyFill="1" applyBorder="1" applyAlignment="1">
      <alignment horizontal="left" vertical="center" wrapText="1"/>
      <protection/>
    </xf>
    <xf numFmtId="0" fontId="7" fillId="0" borderId="17" xfId="66" applyFont="1" applyFill="1" applyBorder="1" applyAlignment="1" applyProtection="1">
      <alignment vertical="center" wrapText="1"/>
      <protection/>
    </xf>
    <xf numFmtId="0" fontId="7" fillId="36" borderId="17" xfId="63" applyFont="1" applyFill="1" applyBorder="1" applyAlignment="1" applyProtection="1">
      <alignment vertical="center" wrapText="1"/>
      <protection/>
    </xf>
    <xf numFmtId="0" fontId="7" fillId="0" borderId="17" xfId="63" applyFont="1" applyFill="1" applyBorder="1" applyAlignment="1" applyProtection="1">
      <alignment vertical="center" wrapText="1"/>
      <protection/>
    </xf>
    <xf numFmtId="0" fontId="7" fillId="0" borderId="17" xfId="61" applyNumberFormat="1" applyFont="1" applyFill="1" applyBorder="1" applyAlignment="1">
      <alignment horizontal="left" vertical="center" wrapText="1"/>
      <protection/>
    </xf>
    <xf numFmtId="49" fontId="7" fillId="0" borderId="17" xfId="66" applyNumberFormat="1" applyFont="1" applyFill="1" applyBorder="1" applyAlignment="1">
      <alignment horizontal="left" vertical="center" wrapText="1"/>
      <protection/>
    </xf>
    <xf numFmtId="49" fontId="7" fillId="36" borderId="17" xfId="66" applyNumberFormat="1" applyFont="1" applyFill="1" applyBorder="1" applyAlignment="1">
      <alignment horizontal="left" vertical="center" wrapText="1"/>
      <protection/>
    </xf>
    <xf numFmtId="0" fontId="9" fillId="0" borderId="17" xfId="61" applyFont="1" applyFill="1" applyBorder="1" applyAlignment="1">
      <alignment vertical="center"/>
      <protection/>
    </xf>
    <xf numFmtId="0" fontId="9" fillId="0" borderId="17" xfId="63" applyFont="1" applyFill="1" applyBorder="1" applyAlignment="1">
      <alignment vertical="center"/>
      <protection/>
    </xf>
    <xf numFmtId="43" fontId="7" fillId="0" borderId="23" xfId="63" applyNumberFormat="1" applyFont="1" applyFill="1" applyBorder="1" applyAlignment="1">
      <alignment horizontal="left" vertical="center" wrapText="1"/>
      <protection/>
    </xf>
    <xf numFmtId="2" fontId="58" fillId="0" borderId="16" xfId="0" applyNumberFormat="1" applyFont="1" applyBorder="1" applyAlignment="1">
      <alignment horizontal="center" vertical="center" wrapText="1"/>
    </xf>
    <xf numFmtId="2" fontId="58" fillId="0" borderId="22" xfId="0" applyNumberFormat="1" applyFont="1" applyBorder="1" applyAlignment="1">
      <alignment horizontal="center" vertical="center" wrapText="1"/>
    </xf>
    <xf numFmtId="0" fontId="9" fillId="0" borderId="32" xfId="61" applyFont="1" applyBorder="1" applyAlignment="1">
      <alignment horizontal="center" vertical="center"/>
      <protection/>
    </xf>
    <xf numFmtId="0" fontId="7" fillId="0" borderId="0" xfId="61" applyNumberFormat="1" applyFont="1">
      <alignment/>
      <protection/>
    </xf>
    <xf numFmtId="0" fontId="8" fillId="0" borderId="0" xfId="73" applyNumberFormat="1" applyFont="1" applyFill="1" applyBorder="1" applyAlignment="1">
      <alignment wrapText="1"/>
      <protection/>
    </xf>
    <xf numFmtId="43" fontId="9" fillId="0" borderId="20" xfId="60" applyNumberFormat="1" applyFont="1" applyFill="1" applyBorder="1" applyAlignment="1">
      <alignment horizontal="center" vertical="center"/>
      <protection/>
    </xf>
    <xf numFmtId="43" fontId="9" fillId="0" borderId="16" xfId="60" applyNumberFormat="1" applyFont="1" applyFill="1" applyBorder="1" applyAlignment="1">
      <alignment horizontal="center" vertical="center"/>
      <protection/>
    </xf>
    <xf numFmtId="43" fontId="9" fillId="36" borderId="16" xfId="60" applyNumberFormat="1" applyFont="1" applyFill="1" applyBorder="1" applyAlignment="1">
      <alignment horizontal="center" vertical="center"/>
      <protection/>
    </xf>
    <xf numFmtId="43" fontId="9" fillId="2" borderId="16" xfId="60" applyNumberFormat="1" applyFont="1" applyFill="1" applyBorder="1" applyAlignment="1">
      <alignment horizontal="center" vertical="center"/>
      <protection/>
    </xf>
    <xf numFmtId="0" fontId="9" fillId="2" borderId="7" xfId="60" applyNumberFormat="1" applyFont="1" applyFill="1" applyBorder="1" applyAlignment="1">
      <alignment horizontal="center" vertical="center"/>
      <protection/>
    </xf>
    <xf numFmtId="43" fontId="7" fillId="0" borderId="16" xfId="60" applyNumberFormat="1" applyFont="1" applyFill="1" applyBorder="1" applyAlignment="1">
      <alignment horizontal="center" vertical="center"/>
      <protection/>
    </xf>
    <xf numFmtId="0" fontId="7" fillId="0" borderId="7" xfId="60" applyNumberFormat="1" applyFont="1" applyFill="1" applyBorder="1" applyAlignment="1">
      <alignment horizontal="center" vertical="center"/>
      <protection/>
    </xf>
    <xf numFmtId="0" fontId="9" fillId="36" borderId="7" xfId="60" applyNumberFormat="1" applyFont="1" applyFill="1" applyBorder="1" applyAlignment="1">
      <alignment horizontal="center" vertical="center"/>
      <protection/>
    </xf>
    <xf numFmtId="0" fontId="9" fillId="0" borderId="7" xfId="60" applyNumberFormat="1" applyFont="1" applyFill="1" applyBorder="1" applyAlignment="1">
      <alignment horizontal="center" vertical="center"/>
      <protection/>
    </xf>
    <xf numFmtId="43" fontId="12" fillId="0" borderId="16" xfId="60" applyNumberFormat="1" applyFont="1" applyFill="1" applyBorder="1" applyAlignment="1">
      <alignment horizontal="center" vertical="center"/>
      <protection/>
    </xf>
    <xf numFmtId="0" fontId="12" fillId="0" borderId="7" xfId="60" applyNumberFormat="1" applyFont="1" applyFill="1" applyBorder="1" applyAlignment="1">
      <alignment horizontal="center" vertical="center"/>
      <protection/>
    </xf>
    <xf numFmtId="0" fontId="12" fillId="0" borderId="7" xfId="60" applyNumberFormat="1" applyFont="1" applyFill="1" applyBorder="1" applyAlignment="1">
      <alignment horizontal="center" vertical="center" wrapText="1"/>
      <protection/>
    </xf>
    <xf numFmtId="43" fontId="17" fillId="36" borderId="16" xfId="60" applyNumberFormat="1" applyFont="1" applyFill="1" applyBorder="1" applyAlignment="1">
      <alignment horizontal="center" vertical="center"/>
      <protection/>
    </xf>
    <xf numFmtId="2" fontId="12" fillId="0" borderId="7" xfId="60" applyNumberFormat="1" applyFont="1" applyFill="1" applyBorder="1" applyAlignment="1">
      <alignment horizontal="center" vertical="center"/>
      <protection/>
    </xf>
    <xf numFmtId="43" fontId="7" fillId="36" borderId="16" xfId="60" applyNumberFormat="1" applyFont="1" applyFill="1" applyBorder="1" applyAlignment="1">
      <alignment horizontal="center" vertical="center"/>
      <protection/>
    </xf>
    <xf numFmtId="0" fontId="7" fillId="36" borderId="7" xfId="60" applyNumberFormat="1" applyFont="1" applyFill="1" applyBorder="1" applyAlignment="1">
      <alignment horizontal="center" vertical="center"/>
      <protection/>
    </xf>
    <xf numFmtId="0" fontId="60" fillId="0" borderId="0" xfId="0" applyNumberFormat="1" applyFont="1" applyAlignment="1">
      <alignment/>
    </xf>
    <xf numFmtId="2" fontId="7" fillId="0" borderId="7" xfId="60" applyNumberFormat="1" applyFont="1" applyFill="1" applyBorder="1" applyAlignment="1">
      <alignment horizontal="center" vertical="center"/>
      <protection/>
    </xf>
    <xf numFmtId="49" fontId="9" fillId="2" borderId="27" xfId="63" applyNumberFormat="1" applyFont="1" applyFill="1" applyBorder="1" applyAlignment="1">
      <alignment horizontal="center" vertical="center" wrapText="1"/>
      <protection/>
    </xf>
    <xf numFmtId="49" fontId="7" fillId="0" borderId="27" xfId="79" applyNumberFormat="1" applyFont="1" applyFill="1" applyBorder="1" applyAlignment="1">
      <alignment vertical="center" wrapText="1"/>
      <protection/>
    </xf>
    <xf numFmtId="0" fontId="9" fillId="0" borderId="27" xfId="63" applyFont="1" applyFill="1" applyBorder="1" applyAlignment="1">
      <alignment horizontal="left" vertical="center" wrapText="1"/>
      <protection/>
    </xf>
    <xf numFmtId="0" fontId="7" fillId="0" borderId="27" xfId="63" applyNumberFormat="1" applyFont="1" applyFill="1" applyBorder="1" applyAlignment="1">
      <alignment horizontal="left" vertical="center" wrapText="1"/>
      <protection/>
    </xf>
    <xf numFmtId="0" fontId="9" fillId="0" borderId="27" xfId="63" applyFont="1" applyFill="1" applyBorder="1" applyAlignment="1">
      <alignment horizontal="center" vertical="center" wrapText="1"/>
      <protection/>
    </xf>
    <xf numFmtId="43" fontId="7" fillId="0" borderId="27" xfId="63" applyNumberFormat="1" applyFont="1" applyFill="1" applyBorder="1" applyAlignment="1">
      <alignment horizontal="left" vertical="center" wrapText="1"/>
      <protection/>
    </xf>
    <xf numFmtId="0" fontId="9" fillId="0" borderId="27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vertical="center" wrapText="1"/>
      <protection/>
    </xf>
    <xf numFmtId="0" fontId="9" fillId="0" borderId="27" xfId="61" applyFont="1" applyFill="1" applyBorder="1" applyAlignment="1">
      <alignment horizontal="center" vertical="center" wrapText="1"/>
      <protection/>
    </xf>
    <xf numFmtId="0" fontId="9" fillId="0" borderId="27" xfId="61" applyFont="1" applyFill="1" applyBorder="1" applyAlignment="1">
      <alignment horizontal="left" vertical="center" wrapText="1"/>
      <protection/>
    </xf>
    <xf numFmtId="0" fontId="7" fillId="0" borderId="27" xfId="66" applyFont="1" applyFill="1" applyBorder="1" applyAlignment="1" applyProtection="1">
      <alignment vertical="center" wrapText="1"/>
      <protection/>
    </xf>
    <xf numFmtId="0" fontId="7" fillId="36" borderId="27" xfId="63" applyFont="1" applyFill="1" applyBorder="1" applyAlignment="1" applyProtection="1">
      <alignment vertical="center" wrapText="1"/>
      <protection/>
    </xf>
    <xf numFmtId="0" fontId="7" fillId="0" borderId="27" xfId="63" applyFont="1" applyFill="1" applyBorder="1" applyAlignment="1" applyProtection="1">
      <alignment vertical="center" wrapText="1"/>
      <protection/>
    </xf>
    <xf numFmtId="0" fontId="7" fillId="0" borderId="27" xfId="61" applyNumberFormat="1" applyFont="1" applyFill="1" applyBorder="1" applyAlignment="1">
      <alignment horizontal="left" vertical="center" wrapText="1"/>
      <protection/>
    </xf>
    <xf numFmtId="49" fontId="7" fillId="0" borderId="27" xfId="66" applyNumberFormat="1" applyFont="1" applyFill="1" applyBorder="1" applyAlignment="1">
      <alignment horizontal="left" vertical="center" wrapText="1"/>
      <protection/>
    </xf>
    <xf numFmtId="49" fontId="7" fillId="36" borderId="27" xfId="66" applyNumberFormat="1" applyFont="1" applyFill="1" applyBorder="1" applyAlignment="1">
      <alignment horizontal="left" vertical="center" wrapText="1"/>
      <protection/>
    </xf>
    <xf numFmtId="0" fontId="9" fillId="0" borderId="27" xfId="6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/>
      <protection/>
    </xf>
    <xf numFmtId="43" fontId="7" fillId="36" borderId="22" xfId="60" applyNumberFormat="1" applyFont="1" applyFill="1" applyBorder="1" applyAlignment="1">
      <alignment horizontal="center" vertical="center"/>
      <protection/>
    </xf>
    <xf numFmtId="43" fontId="17" fillId="0" borderId="16" xfId="60" applyNumberFormat="1" applyFont="1" applyFill="1" applyBorder="1" applyAlignment="1">
      <alignment horizontal="center" vertical="center"/>
      <protection/>
    </xf>
    <xf numFmtId="43" fontId="17" fillId="0" borderId="17" xfId="60" applyNumberFormat="1" applyFont="1" applyFill="1" applyBorder="1" applyAlignment="1">
      <alignment horizontal="center" vertical="center"/>
      <protection/>
    </xf>
    <xf numFmtId="43" fontId="7" fillId="0" borderId="22" xfId="60" applyNumberFormat="1" applyFont="1" applyFill="1" applyBorder="1" applyAlignment="1">
      <alignment horizontal="center" vertical="center"/>
      <protection/>
    </xf>
    <xf numFmtId="43" fontId="7" fillId="0" borderId="23" xfId="60" applyNumberFormat="1" applyFont="1" applyFill="1" applyBorder="1" applyAlignment="1">
      <alignment horizontal="center" vertical="center"/>
      <protection/>
    </xf>
    <xf numFmtId="43" fontId="7" fillId="0" borderId="28" xfId="63" applyNumberFormat="1" applyFont="1" applyFill="1" applyBorder="1" applyAlignment="1">
      <alignment horizontal="left" vertical="center" wrapText="1"/>
      <protection/>
    </xf>
    <xf numFmtId="0" fontId="7" fillId="36" borderId="18" xfId="60" applyNumberFormat="1" applyFont="1" applyFill="1" applyBorder="1" applyAlignment="1">
      <alignment horizontal="center" vertical="center"/>
      <protection/>
    </xf>
    <xf numFmtId="165" fontId="6" fillId="0" borderId="0" xfId="61" applyNumberFormat="1" applyFont="1" applyFill="1">
      <alignment/>
      <protection/>
    </xf>
    <xf numFmtId="0" fontId="7" fillId="0" borderId="26" xfId="61" applyFont="1" applyFill="1" applyBorder="1" applyAlignment="1">
      <alignment horizontal="right"/>
      <protection/>
    </xf>
    <xf numFmtId="43" fontId="9" fillId="0" borderId="21" xfId="61" applyNumberFormat="1" applyFont="1" applyFill="1" applyBorder="1" applyAlignment="1">
      <alignment horizontal="center" vertical="center"/>
      <protection/>
    </xf>
    <xf numFmtId="43" fontId="9" fillId="0" borderId="17" xfId="61" applyNumberFormat="1" applyFont="1" applyFill="1" applyBorder="1" applyAlignment="1">
      <alignment horizontal="center" vertical="center"/>
      <protection/>
    </xf>
    <xf numFmtId="43" fontId="7" fillId="0" borderId="17" xfId="61" applyNumberFormat="1" applyFont="1" applyFill="1" applyBorder="1" applyAlignment="1">
      <alignment horizontal="center" vertical="center"/>
      <protection/>
    </xf>
    <xf numFmtId="43" fontId="7" fillId="0" borderId="23" xfId="61" applyNumberFormat="1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3" fontId="17" fillId="0" borderId="14" xfId="60" applyNumberFormat="1" applyFont="1" applyFill="1" applyBorder="1" applyAlignment="1">
      <alignment horizontal="center" vertical="center"/>
      <protection/>
    </xf>
    <xf numFmtId="43" fontId="17" fillId="0" borderId="12" xfId="60" applyNumberFormat="1" applyFont="1" applyFill="1" applyBorder="1" applyAlignment="1">
      <alignment horizontal="center" vertical="center"/>
      <protection/>
    </xf>
    <xf numFmtId="43" fontId="12" fillId="2" borderId="12" xfId="60" applyNumberFormat="1" applyFont="1" applyFill="1" applyBorder="1" applyAlignment="1">
      <alignment horizontal="center" vertical="center"/>
      <protection/>
    </xf>
    <xf numFmtId="43" fontId="12" fillId="0" borderId="12" xfId="60" applyNumberFormat="1" applyFont="1" applyFill="1" applyBorder="1" applyAlignment="1">
      <alignment horizontal="center" vertical="center"/>
      <protection/>
    </xf>
    <xf numFmtId="43" fontId="17" fillId="2" borderId="12" xfId="60" applyNumberFormat="1" applyFont="1" applyFill="1" applyBorder="1" applyAlignment="1">
      <alignment horizontal="center" vertical="center"/>
      <protection/>
    </xf>
    <xf numFmtId="43" fontId="12" fillId="0" borderId="13" xfId="60" applyNumberFormat="1" applyFont="1" applyFill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212" fontId="0" fillId="0" borderId="0" xfId="0" applyNumberFormat="1" applyAlignment="1">
      <alignment/>
    </xf>
    <xf numFmtId="43" fontId="12" fillId="0" borderId="0" xfId="62" applyNumberFormat="1" applyFont="1">
      <alignment/>
      <protection/>
    </xf>
    <xf numFmtId="43" fontId="9" fillId="2" borderId="17" xfId="62" applyNumberFormat="1" applyFont="1" applyFill="1" applyBorder="1" applyAlignment="1">
      <alignment horizontal="center" vertical="center" wrapText="1"/>
      <protection/>
    </xf>
    <xf numFmtId="43" fontId="7" fillId="0" borderId="34" xfId="61" applyNumberFormat="1" applyFont="1" applyFill="1" applyBorder="1" applyAlignment="1">
      <alignment horizontal="left" vertical="center" wrapText="1"/>
      <protection/>
    </xf>
    <xf numFmtId="43" fontId="7" fillId="0" borderId="35" xfId="61" applyNumberFormat="1" applyFont="1" applyFill="1" applyBorder="1" applyAlignment="1">
      <alignment horizontal="left" vertical="center" wrapText="1"/>
      <protection/>
    </xf>
    <xf numFmtId="43" fontId="7" fillId="0" borderId="15" xfId="61" applyNumberFormat="1" applyFont="1" applyFill="1" applyBorder="1" applyAlignment="1">
      <alignment horizontal="left" vertical="center" wrapText="1"/>
      <protection/>
    </xf>
    <xf numFmtId="0" fontId="3" fillId="0" borderId="0" xfId="61" applyFont="1" applyAlignment="1">
      <alignment horizontal="center"/>
      <protection/>
    </xf>
    <xf numFmtId="0" fontId="9" fillId="0" borderId="24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36" xfId="61" applyFont="1" applyBorder="1" applyAlignment="1">
      <alignment horizontal="center" vertical="center" wrapText="1"/>
      <protection/>
    </xf>
    <xf numFmtId="0" fontId="9" fillId="0" borderId="27" xfId="61" applyFont="1" applyBorder="1" applyAlignment="1">
      <alignment horizontal="center" vertical="center" wrapText="1"/>
      <protection/>
    </xf>
    <xf numFmtId="0" fontId="9" fillId="0" borderId="28" xfId="61" applyFont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37" xfId="61" applyFont="1" applyFill="1" applyBorder="1" applyAlignment="1">
      <alignment horizontal="center" vertical="center" wrapText="1"/>
      <protection/>
    </xf>
    <xf numFmtId="0" fontId="9" fillId="0" borderId="38" xfId="61" applyFont="1" applyFill="1" applyBorder="1" applyAlignment="1">
      <alignment horizontal="center" vertical="center" wrapText="1"/>
      <protection/>
    </xf>
    <xf numFmtId="0" fontId="9" fillId="0" borderId="29" xfId="61" applyFont="1" applyFill="1" applyBorder="1" applyAlignment="1">
      <alignment horizontal="center" vertical="center" wrapText="1"/>
      <protection/>
    </xf>
    <xf numFmtId="0" fontId="9" fillId="0" borderId="39" xfId="61" applyFont="1" applyFill="1" applyBorder="1" applyAlignment="1">
      <alignment horizontal="center" vertical="center" wrapText="1"/>
      <protection/>
    </xf>
    <xf numFmtId="0" fontId="9" fillId="0" borderId="24" xfId="61" applyFont="1" applyFill="1" applyBorder="1" applyAlignment="1">
      <alignment horizontal="center" vertical="center" wrapText="1"/>
      <protection/>
    </xf>
    <xf numFmtId="0" fontId="9" fillId="0" borderId="25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43" fontId="7" fillId="0" borderId="34" xfId="61" applyNumberFormat="1" applyFont="1" applyBorder="1" applyAlignment="1">
      <alignment horizontal="left" vertical="center" wrapText="1"/>
      <protection/>
    </xf>
    <xf numFmtId="43" fontId="7" fillId="0" borderId="15" xfId="61" applyNumberFormat="1" applyFont="1" applyBorder="1" applyAlignment="1">
      <alignment horizontal="left" vertical="center" wrapText="1"/>
      <protection/>
    </xf>
    <xf numFmtId="0" fontId="9" fillId="0" borderId="40" xfId="61" applyFont="1" applyFill="1" applyBorder="1" applyAlignment="1">
      <alignment horizontal="center" vertical="center" wrapText="1"/>
      <protection/>
    </xf>
    <xf numFmtId="0" fontId="9" fillId="0" borderId="41" xfId="61" applyFont="1" applyFill="1" applyBorder="1" applyAlignment="1">
      <alignment horizontal="center" vertical="center" wrapText="1"/>
      <protection/>
    </xf>
    <xf numFmtId="43" fontId="7" fillId="0" borderId="34" xfId="61" applyNumberFormat="1" applyFont="1" applyFill="1" applyBorder="1" applyAlignment="1">
      <alignment horizontal="left" wrapText="1"/>
      <protection/>
    </xf>
    <xf numFmtId="43" fontId="7" fillId="0" borderId="15" xfId="61" applyNumberFormat="1" applyFont="1" applyFill="1" applyBorder="1" applyAlignment="1">
      <alignment horizontal="left" wrapText="1"/>
      <protection/>
    </xf>
    <xf numFmtId="0" fontId="9" fillId="0" borderId="42" xfId="61" applyFont="1" applyBorder="1" applyAlignment="1">
      <alignment horizontal="center" vertical="center" wrapText="1"/>
      <protection/>
    </xf>
    <xf numFmtId="0" fontId="9" fillId="0" borderId="35" xfId="61" applyFont="1" applyBorder="1" applyAlignment="1">
      <alignment horizontal="center" vertical="center" wrapText="1"/>
      <protection/>
    </xf>
    <xf numFmtId="0" fontId="9" fillId="0" borderId="30" xfId="61" applyFont="1" applyFill="1" applyBorder="1" applyAlignment="1">
      <alignment horizontal="center" vertical="center" wrapText="1"/>
      <protection/>
    </xf>
    <xf numFmtId="0" fontId="9" fillId="0" borderId="31" xfId="61" applyFont="1" applyFill="1" applyBorder="1" applyAlignment="1">
      <alignment horizontal="center" vertical="center" wrapText="1"/>
      <protection/>
    </xf>
    <xf numFmtId="0" fontId="9" fillId="0" borderId="43" xfId="61" applyFont="1" applyFill="1" applyBorder="1" applyAlignment="1">
      <alignment horizontal="center" vertical="center" wrapText="1"/>
      <protection/>
    </xf>
    <xf numFmtId="0" fontId="9" fillId="0" borderId="44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 wrapText="1"/>
      <protection/>
    </xf>
    <xf numFmtId="0" fontId="9" fillId="0" borderId="27" xfId="61" applyFont="1" applyFill="1" applyBorder="1" applyAlignment="1">
      <alignment horizontal="center" vertical="center" wrapText="1"/>
      <protection/>
    </xf>
    <xf numFmtId="43" fontId="7" fillId="0" borderId="35" xfId="61" applyNumberFormat="1" applyFont="1" applyBorder="1" applyAlignment="1">
      <alignment horizontal="left" vertical="center" wrapText="1"/>
      <protection/>
    </xf>
    <xf numFmtId="0" fontId="10" fillId="0" borderId="7" xfId="61" applyFont="1" applyBorder="1" applyAlignment="1">
      <alignment horizontal="center" vertical="center" wrapText="1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" vertical="center" wrapText="1"/>
      <protection/>
    </xf>
    <xf numFmtId="0" fontId="10" fillId="0" borderId="7" xfId="61" applyFont="1" applyFill="1" applyBorder="1" applyAlignment="1">
      <alignment horizontal="center" vertical="center" wrapText="1"/>
      <protection/>
    </xf>
    <xf numFmtId="0" fontId="10" fillId="0" borderId="18" xfId="61" applyFont="1" applyFill="1" applyBorder="1" applyAlignment="1">
      <alignment horizontal="center" vertical="center" wrapText="1"/>
      <protection/>
    </xf>
    <xf numFmtId="0" fontId="10" fillId="0" borderId="17" xfId="61" applyFont="1" applyFill="1" applyBorder="1" applyAlignment="1">
      <alignment horizontal="center" vertical="center" wrapText="1"/>
      <protection/>
    </xf>
    <xf numFmtId="0" fontId="10" fillId="0" borderId="23" xfId="61" applyFont="1" applyFill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" vertical="center" wrapText="1"/>
      <protection/>
    </xf>
    <xf numFmtId="0" fontId="10" fillId="0" borderId="22" xfId="61" applyFont="1" applyBorder="1" applyAlignment="1">
      <alignment horizontal="center" vertical="center" wrapText="1"/>
      <protection/>
    </xf>
    <xf numFmtId="0" fontId="10" fillId="0" borderId="7" xfId="61" applyFont="1" applyBorder="1" applyAlignment="1">
      <alignment horizontal="center" vertical="center"/>
      <protection/>
    </xf>
    <xf numFmtId="0" fontId="10" fillId="0" borderId="45" xfId="61" applyNumberFormat="1" applyFont="1" applyBorder="1" applyAlignment="1">
      <alignment horizontal="center" vertical="center" wrapText="1"/>
      <protection/>
    </xf>
    <xf numFmtId="0" fontId="10" fillId="0" borderId="46" xfId="61" applyNumberFormat="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0" fillId="0" borderId="47" xfId="61" applyFont="1" applyBorder="1" applyAlignment="1">
      <alignment horizontal="center" vertical="center" wrapText="1"/>
      <protection/>
    </xf>
    <xf numFmtId="0" fontId="10" fillId="0" borderId="25" xfId="61" applyFont="1" applyBorder="1" applyAlignment="1">
      <alignment horizontal="center" vertical="center" wrapText="1"/>
      <protection/>
    </xf>
    <xf numFmtId="0" fontId="10" fillId="0" borderId="47" xfId="61" applyFont="1" applyBorder="1" applyAlignment="1">
      <alignment horizontal="center" vertical="center"/>
      <protection/>
    </xf>
    <xf numFmtId="0" fontId="10" fillId="0" borderId="25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center" vertical="center" wrapText="1"/>
      <protection/>
    </xf>
    <xf numFmtId="0" fontId="10" fillId="0" borderId="22" xfId="61" applyFont="1" applyFill="1" applyBorder="1" applyAlignment="1">
      <alignment horizontal="center" vertical="center" wrapText="1"/>
      <protection/>
    </xf>
    <xf numFmtId="0" fontId="7" fillId="36" borderId="42" xfId="56" applyFont="1" applyFill="1" applyBorder="1" applyAlignment="1">
      <alignment horizontal="center" vertical="center" wrapText="1"/>
      <protection/>
    </xf>
    <xf numFmtId="0" fontId="7" fillId="36" borderId="35" xfId="56" applyFont="1" applyFill="1" applyBorder="1" applyAlignment="1">
      <alignment horizontal="center" vertical="center" wrapText="1"/>
      <protection/>
    </xf>
    <xf numFmtId="0" fontId="7" fillId="36" borderId="48" xfId="56" applyFont="1" applyFill="1" applyBorder="1" applyAlignment="1">
      <alignment horizontal="center" vertical="center" wrapText="1"/>
      <protection/>
    </xf>
    <xf numFmtId="0" fontId="7" fillId="36" borderId="37" xfId="56" applyFont="1" applyFill="1" applyBorder="1" applyAlignment="1">
      <alignment horizontal="center" vertical="center" wrapText="1"/>
      <protection/>
    </xf>
    <xf numFmtId="0" fontId="7" fillId="36" borderId="49" xfId="56" applyFont="1" applyFill="1" applyBorder="1" applyAlignment="1">
      <alignment horizontal="center" vertical="center" wrapText="1"/>
      <protection/>
    </xf>
    <xf numFmtId="0" fontId="3" fillId="0" borderId="0" xfId="61" applyFont="1" applyAlignment="1">
      <alignment horizontal="center" wrapText="1"/>
      <protection/>
    </xf>
    <xf numFmtId="0" fontId="6" fillId="0" borderId="0" xfId="61" applyFont="1" applyAlignment="1">
      <alignment horizontal="right" wrapText="1"/>
      <protection/>
    </xf>
    <xf numFmtId="0" fontId="8" fillId="0" borderId="0" xfId="73" applyFont="1" applyFill="1" applyBorder="1" applyAlignment="1">
      <alignment horizontal="right" wrapText="1"/>
      <protection/>
    </xf>
    <xf numFmtId="0" fontId="10" fillId="0" borderId="36" xfId="61" applyFont="1" applyBorder="1" applyAlignment="1">
      <alignment horizontal="center" vertical="center" wrapText="1"/>
      <protection/>
    </xf>
    <xf numFmtId="0" fontId="10" fillId="0" borderId="27" xfId="61" applyFont="1" applyBorder="1" applyAlignment="1">
      <alignment horizontal="center" vertical="center" wrapText="1"/>
      <protection/>
    </xf>
    <xf numFmtId="0" fontId="10" fillId="0" borderId="28" xfId="61" applyFont="1" applyBorder="1" applyAlignment="1">
      <alignment horizontal="center" vertical="center" wrapText="1"/>
      <protection/>
    </xf>
    <xf numFmtId="0" fontId="10" fillId="0" borderId="24" xfId="61" applyFont="1" applyFill="1" applyBorder="1" applyAlignment="1">
      <alignment horizontal="center" vertical="center" wrapText="1"/>
      <protection/>
    </xf>
    <xf numFmtId="0" fontId="10" fillId="0" borderId="47" xfId="61" applyFont="1" applyFill="1" applyBorder="1" applyAlignment="1">
      <alignment horizontal="center" vertical="center" wrapText="1"/>
      <protection/>
    </xf>
    <xf numFmtId="0" fontId="10" fillId="0" borderId="25" xfId="61" applyFont="1" applyFill="1" applyBorder="1" applyAlignment="1">
      <alignment horizontal="center" vertical="center" wrapText="1"/>
      <protection/>
    </xf>
    <xf numFmtId="0" fontId="10" fillId="0" borderId="50" xfId="61" applyFont="1" applyBorder="1" applyAlignment="1">
      <alignment horizontal="center" vertical="center" wrapText="1"/>
      <protection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9" fillId="0" borderId="0" xfId="62" applyFont="1" applyAlignment="1">
      <alignment horizontal="center" wrapText="1"/>
      <protection/>
    </xf>
    <xf numFmtId="0" fontId="9" fillId="2" borderId="24" xfId="67" applyFont="1" applyFill="1" applyBorder="1" applyAlignment="1">
      <alignment horizontal="center" vertical="center" wrapText="1"/>
      <protection/>
    </xf>
    <xf numFmtId="0" fontId="9" fillId="2" borderId="20" xfId="67" applyFont="1" applyFill="1" applyBorder="1" applyAlignment="1">
      <alignment horizontal="center" vertical="center" wrapText="1"/>
      <protection/>
    </xf>
    <xf numFmtId="0" fontId="9" fillId="2" borderId="16" xfId="67" applyFont="1" applyFill="1" applyBorder="1" applyAlignment="1">
      <alignment horizontal="center" vertical="center" wrapText="1"/>
      <protection/>
    </xf>
    <xf numFmtId="0" fontId="9" fillId="2" borderId="56" xfId="67" applyFont="1" applyFill="1" applyBorder="1" applyAlignment="1">
      <alignment horizontal="center" vertical="center" wrapText="1"/>
      <protection/>
    </xf>
    <xf numFmtId="0" fontId="9" fillId="2" borderId="22" xfId="67" applyFont="1" applyFill="1" applyBorder="1" applyAlignment="1">
      <alignment horizontal="center" vertical="center" wrapText="1"/>
      <protection/>
    </xf>
    <xf numFmtId="0" fontId="9" fillId="2" borderId="25" xfId="67" applyNumberFormat="1" applyFont="1" applyFill="1" applyBorder="1" applyAlignment="1">
      <alignment horizontal="center" vertical="center" wrapText="1"/>
      <protection/>
    </xf>
    <xf numFmtId="0" fontId="9" fillId="2" borderId="21" xfId="67" applyNumberFormat="1" applyFont="1" applyFill="1" applyBorder="1" applyAlignment="1">
      <alignment horizontal="center" vertical="center" wrapText="1"/>
      <protection/>
    </xf>
    <xf numFmtId="0" fontId="9" fillId="2" borderId="17" xfId="67" applyNumberFormat="1" applyFont="1" applyFill="1" applyBorder="1" applyAlignment="1">
      <alignment horizontal="center" vertical="center" wrapText="1"/>
      <protection/>
    </xf>
    <xf numFmtId="0" fontId="9" fillId="2" borderId="43" xfId="67" applyNumberFormat="1" applyFont="1" applyFill="1" applyBorder="1" applyAlignment="1">
      <alignment horizontal="center" vertical="center" wrapText="1"/>
      <protection/>
    </xf>
    <xf numFmtId="0" fontId="9" fillId="2" borderId="23" xfId="67" applyNumberFormat="1" applyFont="1" applyFill="1" applyBorder="1" applyAlignment="1">
      <alignment horizontal="center" vertical="center" wrapText="1"/>
      <protection/>
    </xf>
    <xf numFmtId="0" fontId="9" fillId="2" borderId="38" xfId="67" applyNumberFormat="1" applyFont="1" applyFill="1" applyBorder="1" applyAlignment="1">
      <alignment horizontal="center" vertical="center" wrapText="1"/>
      <protection/>
    </xf>
    <xf numFmtId="0" fontId="9" fillId="2" borderId="57" xfId="67" applyNumberFormat="1" applyFont="1" applyFill="1" applyBorder="1" applyAlignment="1">
      <alignment horizontal="center" vertical="center" wrapText="1"/>
      <protection/>
    </xf>
    <xf numFmtId="0" fontId="9" fillId="2" borderId="50" xfId="67" applyNumberFormat="1" applyFont="1" applyFill="1" applyBorder="1" applyAlignment="1">
      <alignment horizontal="center" vertical="center" wrapText="1"/>
      <protection/>
    </xf>
    <xf numFmtId="0" fontId="9" fillId="2" borderId="47" xfId="67" applyNumberFormat="1" applyFont="1" applyFill="1" applyBorder="1" applyAlignment="1">
      <alignment horizontal="center" vertical="center" wrapText="1"/>
      <protection/>
    </xf>
    <xf numFmtId="0" fontId="9" fillId="2" borderId="36" xfId="67" applyNumberFormat="1" applyFont="1" applyFill="1" applyBorder="1" applyAlignment="1">
      <alignment horizontal="center" vertical="center" wrapText="1"/>
      <protection/>
    </xf>
    <xf numFmtId="0" fontId="9" fillId="2" borderId="40" xfId="67" applyNumberFormat="1" applyFont="1" applyFill="1" applyBorder="1" applyAlignment="1">
      <alignment horizontal="center" vertical="center" wrapText="1"/>
      <protection/>
    </xf>
    <xf numFmtId="0" fontId="9" fillId="2" borderId="58" xfId="67" applyNumberFormat="1" applyFont="1" applyFill="1" applyBorder="1" applyAlignment="1">
      <alignment horizontal="center" vertical="center" wrapText="1"/>
      <protection/>
    </xf>
    <xf numFmtId="0" fontId="9" fillId="2" borderId="41" xfId="67" applyNumberFormat="1" applyFont="1" applyFill="1" applyBorder="1" applyAlignment="1">
      <alignment horizontal="center" vertical="center" wrapText="1"/>
      <protection/>
    </xf>
    <xf numFmtId="0" fontId="9" fillId="2" borderId="0" xfId="67" applyNumberFormat="1" applyFont="1" applyFill="1" applyBorder="1" applyAlignment="1">
      <alignment horizontal="center" vertical="center" wrapText="1"/>
      <protection/>
    </xf>
    <xf numFmtId="0" fontId="9" fillId="2" borderId="59" xfId="67" applyNumberFormat="1" applyFont="1" applyFill="1" applyBorder="1" applyAlignment="1">
      <alignment horizontal="center" vertical="center" wrapText="1"/>
      <protection/>
    </xf>
    <xf numFmtId="0" fontId="9" fillId="2" borderId="39" xfId="67" applyNumberFormat="1" applyFont="1" applyFill="1" applyBorder="1" applyAlignment="1">
      <alignment horizontal="center" vertical="center" wrapText="1"/>
      <protection/>
    </xf>
    <xf numFmtId="0" fontId="9" fillId="2" borderId="33" xfId="67" applyNumberFormat="1" applyFont="1" applyFill="1" applyBorder="1" applyAlignment="1">
      <alignment horizontal="center" vertical="center" wrapText="1"/>
      <protection/>
    </xf>
    <xf numFmtId="0" fontId="9" fillId="2" borderId="19" xfId="67" applyNumberFormat="1" applyFont="1" applyFill="1" applyBorder="1" applyAlignment="1">
      <alignment horizontal="center" vertical="center" wrapText="1"/>
      <protection/>
    </xf>
    <xf numFmtId="0" fontId="9" fillId="2" borderId="32" xfId="67" applyNumberFormat="1" applyFont="1" applyFill="1" applyBorder="1" applyAlignment="1">
      <alignment horizontal="center" vertical="center" wrapText="1"/>
      <protection/>
    </xf>
    <xf numFmtId="0" fontId="9" fillId="2" borderId="56" xfId="67" applyNumberFormat="1" applyFont="1" applyFill="1" applyBorder="1" applyAlignment="1">
      <alignment horizontal="center" vertical="center" wrapText="1"/>
      <protection/>
    </xf>
    <xf numFmtId="0" fontId="9" fillId="2" borderId="60" xfId="67" applyNumberFormat="1" applyFont="1" applyFill="1" applyBorder="1" applyAlignment="1">
      <alignment horizontal="center" vertical="center" wrapText="1"/>
      <protection/>
    </xf>
    <xf numFmtId="0" fontId="9" fillId="2" borderId="61" xfId="67" applyNumberFormat="1" applyFont="1" applyFill="1" applyBorder="1" applyAlignment="1">
      <alignment horizontal="center" vertical="center" wrapText="1"/>
      <protection/>
    </xf>
    <xf numFmtId="0" fontId="9" fillId="2" borderId="30" xfId="67" applyNumberFormat="1" applyFont="1" applyFill="1" applyBorder="1" applyAlignment="1">
      <alignment horizontal="center" vertical="center" wrapText="1"/>
      <protection/>
    </xf>
    <xf numFmtId="0" fontId="9" fillId="2" borderId="7" xfId="67" applyNumberFormat="1" applyFont="1" applyFill="1" applyBorder="1" applyAlignment="1">
      <alignment horizontal="center" vertical="center" wrapText="1"/>
      <protection/>
    </xf>
    <xf numFmtId="0" fontId="9" fillId="2" borderId="45" xfId="67" applyNumberFormat="1" applyFont="1" applyFill="1" applyBorder="1" applyAlignment="1">
      <alignment horizontal="center" vertical="center" wrapText="1"/>
      <protection/>
    </xf>
    <xf numFmtId="0" fontId="9" fillId="2" borderId="46" xfId="67" applyNumberFormat="1" applyFont="1" applyFill="1" applyBorder="1" applyAlignment="1">
      <alignment horizontal="center" vertical="center" wrapText="1"/>
      <protection/>
    </xf>
    <xf numFmtId="0" fontId="9" fillId="2" borderId="44" xfId="67" applyNumberFormat="1" applyFont="1" applyFill="1" applyBorder="1" applyAlignment="1">
      <alignment horizontal="center" vertical="center" wrapText="1"/>
      <protection/>
    </xf>
    <xf numFmtId="0" fontId="9" fillId="2" borderId="27" xfId="67" applyNumberFormat="1" applyFont="1" applyFill="1" applyBorder="1" applyAlignment="1">
      <alignment horizontal="center" vertical="center" wrapText="1"/>
      <protection/>
    </xf>
    <xf numFmtId="0" fontId="9" fillId="2" borderId="62" xfId="67" applyNumberFormat="1" applyFont="1" applyFill="1" applyBorder="1" applyAlignment="1">
      <alignment horizontal="center" vertical="center" wrapText="1"/>
      <protection/>
    </xf>
    <xf numFmtId="0" fontId="9" fillId="2" borderId="63" xfId="67" applyNumberFormat="1" applyFont="1" applyFill="1" applyBorder="1" applyAlignment="1">
      <alignment horizontal="center" vertical="center" wrapText="1"/>
      <protection/>
    </xf>
    <xf numFmtId="0" fontId="5" fillId="0" borderId="4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2" xfId="57"/>
    <cellStyle name="Обычный 14" xfId="58"/>
    <cellStyle name="Обычный 15" xfId="59"/>
    <cellStyle name="Обычный 16 2" xfId="60"/>
    <cellStyle name="Обычный 2" xfId="61"/>
    <cellStyle name="Обычный 2 2" xfId="62"/>
    <cellStyle name="Обычный 2 2 4" xfId="63"/>
    <cellStyle name="Обычный 2 2 5" xfId="64"/>
    <cellStyle name="Обычный 2 2 5 2" xfId="65"/>
    <cellStyle name="Обычный 2 3" xfId="66"/>
    <cellStyle name="Обычный 2 7 2" xfId="67"/>
    <cellStyle name="Обычный 3" xfId="68"/>
    <cellStyle name="Обычный 4" xfId="69"/>
    <cellStyle name="Обычный 41 2" xfId="70"/>
    <cellStyle name="Обычный 6" xfId="71"/>
    <cellStyle name="Обычный 7" xfId="72"/>
    <cellStyle name="Обычный_Лист1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ормула" xfId="83"/>
    <cellStyle name="ФормулаНаКонтроль_GRES.2007.5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49"/>
  <sheetViews>
    <sheetView tabSelected="1" view="pageBreakPreview" zoomScale="90" zoomScaleSheetLayoutView="90" zoomScalePageLayoutView="0" workbookViewId="0" topLeftCell="A1">
      <selection activeCell="E137" sqref="E137"/>
    </sheetView>
  </sheetViews>
  <sheetFormatPr defaultColWidth="9.00390625" defaultRowHeight="12.75"/>
  <cols>
    <col min="1" max="1" width="5.00390625" style="14" customWidth="1"/>
    <col min="2" max="2" width="47.875" style="14" customWidth="1"/>
    <col min="3" max="3" width="12.00390625" style="86" customWidth="1"/>
    <col min="4" max="9" width="11.75390625" style="88" customWidth="1"/>
    <col min="10" max="10" width="12.125" style="88" customWidth="1"/>
    <col min="11" max="12" width="11.75390625" style="88" customWidth="1"/>
    <col min="13" max="13" width="17.25390625" style="15" customWidth="1"/>
    <col min="15" max="15" width="11.625" style="0" bestFit="1" customWidth="1"/>
    <col min="16" max="17" width="20.25390625" style="0" bestFit="1" customWidth="1"/>
    <col min="18" max="19" width="11.625" style="0" bestFit="1" customWidth="1"/>
  </cols>
  <sheetData>
    <row r="2" spans="1:13" ht="15.75">
      <c r="A2" s="307" t="s">
        <v>222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166"/>
    </row>
    <row r="3" spans="1:13" ht="15.75">
      <c r="A3" s="307" t="s">
        <v>223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167"/>
    </row>
    <row r="4" spans="2:13" ht="13.5" thickBot="1">
      <c r="B4" s="40"/>
      <c r="C4" s="284"/>
      <c r="E4" s="187"/>
      <c r="L4" s="285"/>
      <c r="M4" s="78" t="s">
        <v>224</v>
      </c>
    </row>
    <row r="5" spans="1:13" ht="12.75" customHeight="1">
      <c r="A5" s="308" t="s">
        <v>0</v>
      </c>
      <c r="B5" s="311" t="s">
        <v>1</v>
      </c>
      <c r="C5" s="314" t="s">
        <v>61</v>
      </c>
      <c r="D5" s="317" t="s">
        <v>225</v>
      </c>
      <c r="E5" s="318"/>
      <c r="F5" s="321" t="s">
        <v>62</v>
      </c>
      <c r="G5" s="322"/>
      <c r="H5" s="321" t="s">
        <v>44</v>
      </c>
      <c r="I5" s="339"/>
      <c r="J5" s="314" t="s">
        <v>63</v>
      </c>
      <c r="K5" s="327" t="s">
        <v>226</v>
      </c>
      <c r="L5" s="328"/>
      <c r="M5" s="331" t="s">
        <v>4</v>
      </c>
    </row>
    <row r="6" spans="1:13" ht="12.75" customHeight="1">
      <c r="A6" s="309"/>
      <c r="B6" s="312"/>
      <c r="C6" s="315"/>
      <c r="D6" s="319"/>
      <c r="E6" s="320"/>
      <c r="F6" s="323"/>
      <c r="G6" s="324"/>
      <c r="H6" s="323"/>
      <c r="I6" s="340"/>
      <c r="J6" s="337"/>
      <c r="K6" s="333" t="s">
        <v>2</v>
      </c>
      <c r="L6" s="335" t="s">
        <v>3</v>
      </c>
      <c r="M6" s="332"/>
    </row>
    <row r="7" spans="1:13" ht="56.25" customHeight="1" thickBot="1">
      <c r="A7" s="310"/>
      <c r="B7" s="313"/>
      <c r="C7" s="316"/>
      <c r="D7" s="169" t="s">
        <v>227</v>
      </c>
      <c r="E7" s="170" t="s">
        <v>228</v>
      </c>
      <c r="F7" s="169" t="s">
        <v>17</v>
      </c>
      <c r="G7" s="173" t="s">
        <v>229</v>
      </c>
      <c r="H7" s="169" t="s">
        <v>17</v>
      </c>
      <c r="I7" s="172" t="s">
        <v>229</v>
      </c>
      <c r="J7" s="338"/>
      <c r="K7" s="334"/>
      <c r="L7" s="336"/>
      <c r="M7" s="332"/>
    </row>
    <row r="8" spans="1:19" ht="12.75">
      <c r="A8" s="76"/>
      <c r="B8" s="77" t="s">
        <v>45</v>
      </c>
      <c r="C8" s="174">
        <v>9239.599999999999</v>
      </c>
      <c r="D8" s="174">
        <v>3146.2699999999995</v>
      </c>
      <c r="E8" s="174">
        <v>3007.60976026</v>
      </c>
      <c r="F8" s="174">
        <v>2196.8236061900006</v>
      </c>
      <c r="G8" s="174">
        <v>789.8872774200001</v>
      </c>
      <c r="H8" s="174">
        <v>979.0030285400001</v>
      </c>
      <c r="I8" s="174">
        <v>188.91109233</v>
      </c>
      <c r="J8" s="174">
        <v>6231.990239739998</v>
      </c>
      <c r="K8" s="174">
        <v>-138.66023973999927</v>
      </c>
      <c r="L8" s="286">
        <v>-4.407130975408961</v>
      </c>
      <c r="M8" s="191"/>
      <c r="N8" s="300"/>
      <c r="O8" s="300"/>
      <c r="P8" s="301"/>
      <c r="Q8" s="301"/>
      <c r="R8" s="300"/>
      <c r="S8" s="300"/>
    </row>
    <row r="9" spans="1:13" ht="12.75">
      <c r="A9" s="12">
        <v>1</v>
      </c>
      <c r="B9" s="13" t="s">
        <v>6</v>
      </c>
      <c r="C9" s="54">
        <v>1177.0921330100002</v>
      </c>
      <c r="D9" s="49">
        <v>117.54390601</v>
      </c>
      <c r="E9" s="49">
        <v>70.01150330000002</v>
      </c>
      <c r="F9" s="49">
        <v>69.78799475</v>
      </c>
      <c r="G9" s="49">
        <v>52.19658955</v>
      </c>
      <c r="H9" s="49">
        <v>0.61709973</v>
      </c>
      <c r="I9" s="49">
        <v>0.61709973</v>
      </c>
      <c r="J9" s="49">
        <v>1108.9788957100002</v>
      </c>
      <c r="K9" s="49">
        <v>-49.43066870999999</v>
      </c>
      <c r="L9" s="287">
        <v>-42.05294037599422</v>
      </c>
      <c r="M9" s="192"/>
    </row>
    <row r="10" spans="1:13" ht="25.5">
      <c r="A10" s="16" t="s">
        <v>7</v>
      </c>
      <c r="B10" s="13" t="s">
        <v>40</v>
      </c>
      <c r="C10" s="54">
        <v>788.2621330100002</v>
      </c>
      <c r="D10" s="49">
        <v>112.56390601</v>
      </c>
      <c r="E10" s="49">
        <v>70.01150330000002</v>
      </c>
      <c r="F10" s="49">
        <v>69.68799475</v>
      </c>
      <c r="G10" s="49">
        <v>52.09658955</v>
      </c>
      <c r="H10" s="49">
        <v>0.61709973</v>
      </c>
      <c r="I10" s="49">
        <v>0.61709973</v>
      </c>
      <c r="J10" s="49">
        <v>720.1488957100001</v>
      </c>
      <c r="K10" s="49">
        <v>-44.45066870999999</v>
      </c>
      <c r="L10" s="287">
        <v>-39.48927350304552</v>
      </c>
      <c r="M10" s="192"/>
    </row>
    <row r="11" spans="1:13" ht="12.75">
      <c r="A11" s="17"/>
      <c r="B11" s="99" t="s">
        <v>124</v>
      </c>
      <c r="C11" s="175"/>
      <c r="D11" s="42"/>
      <c r="E11" s="42"/>
      <c r="F11" s="42"/>
      <c r="G11" s="42"/>
      <c r="H11" s="42"/>
      <c r="I11" s="42"/>
      <c r="J11" s="42"/>
      <c r="K11" s="42"/>
      <c r="L11" s="42"/>
      <c r="M11" s="193"/>
    </row>
    <row r="12" spans="1:13" ht="38.25">
      <c r="A12" s="138" t="s">
        <v>5</v>
      </c>
      <c r="B12" s="50" t="s">
        <v>125</v>
      </c>
      <c r="C12" s="176">
        <v>160</v>
      </c>
      <c r="D12" s="49">
        <v>0</v>
      </c>
      <c r="E12" s="45">
        <v>0</v>
      </c>
      <c r="F12" s="49">
        <v>0</v>
      </c>
      <c r="G12" s="49">
        <v>0</v>
      </c>
      <c r="H12" s="49">
        <v>0</v>
      </c>
      <c r="I12" s="49">
        <v>0</v>
      </c>
      <c r="J12" s="49">
        <v>160</v>
      </c>
      <c r="K12" s="45">
        <v>0</v>
      </c>
      <c r="L12" s="288" t="s">
        <v>105</v>
      </c>
      <c r="M12" s="192"/>
    </row>
    <row r="13" spans="1:13" ht="38.25">
      <c r="A13" s="138" t="s">
        <v>8</v>
      </c>
      <c r="B13" s="50" t="s">
        <v>126</v>
      </c>
      <c r="C13" s="176">
        <v>45</v>
      </c>
      <c r="D13" s="49">
        <v>0</v>
      </c>
      <c r="E13" s="45">
        <v>0</v>
      </c>
      <c r="F13" s="49">
        <v>0</v>
      </c>
      <c r="G13" s="49">
        <v>0</v>
      </c>
      <c r="H13" s="49">
        <v>0</v>
      </c>
      <c r="I13" s="49">
        <v>0</v>
      </c>
      <c r="J13" s="49">
        <v>45</v>
      </c>
      <c r="K13" s="45">
        <v>0</v>
      </c>
      <c r="L13" s="288" t="s">
        <v>105</v>
      </c>
      <c r="M13" s="192"/>
    </row>
    <row r="14" spans="1:13" ht="38.25">
      <c r="A14" s="138" t="s">
        <v>112</v>
      </c>
      <c r="B14" s="50" t="s">
        <v>127</v>
      </c>
      <c r="C14" s="176">
        <v>30</v>
      </c>
      <c r="D14" s="49">
        <v>0</v>
      </c>
      <c r="E14" s="45">
        <v>0</v>
      </c>
      <c r="F14" s="49">
        <v>0</v>
      </c>
      <c r="G14" s="49">
        <v>0</v>
      </c>
      <c r="H14" s="49">
        <v>0</v>
      </c>
      <c r="I14" s="49">
        <v>0</v>
      </c>
      <c r="J14" s="49">
        <v>30</v>
      </c>
      <c r="K14" s="45">
        <v>0</v>
      </c>
      <c r="L14" s="288" t="s">
        <v>105</v>
      </c>
      <c r="M14" s="192"/>
    </row>
    <row r="15" spans="1:13" ht="12.75">
      <c r="A15" s="16"/>
      <c r="B15" s="106" t="s">
        <v>128</v>
      </c>
      <c r="C15" s="49">
        <v>235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235</v>
      </c>
      <c r="K15" s="49">
        <v>0</v>
      </c>
      <c r="L15" s="287" t="s">
        <v>105</v>
      </c>
      <c r="M15" s="194">
        <v>0</v>
      </c>
    </row>
    <row r="16" spans="1:13" ht="12.75">
      <c r="A16" s="17"/>
      <c r="B16" s="99" t="s">
        <v>64</v>
      </c>
      <c r="C16" s="175"/>
      <c r="D16" s="42"/>
      <c r="E16" s="42"/>
      <c r="F16" s="42"/>
      <c r="G16" s="42"/>
      <c r="H16" s="42"/>
      <c r="I16" s="42"/>
      <c r="J16" s="42"/>
      <c r="K16" s="42"/>
      <c r="L16" s="42"/>
      <c r="M16" s="193"/>
    </row>
    <row r="17" spans="1:13" ht="25.5">
      <c r="A17" s="140">
        <v>4</v>
      </c>
      <c r="B17" s="50" t="s">
        <v>129</v>
      </c>
      <c r="C17" s="176">
        <v>226.63580000000002</v>
      </c>
      <c r="D17" s="45">
        <v>8.46</v>
      </c>
      <c r="E17" s="45">
        <v>6.165900000000001</v>
      </c>
      <c r="F17" s="45">
        <v>6.165900000000001</v>
      </c>
      <c r="G17" s="45">
        <v>1.15809999</v>
      </c>
      <c r="H17" s="49">
        <v>0</v>
      </c>
      <c r="I17" s="45">
        <v>0</v>
      </c>
      <c r="J17" s="49">
        <v>220.46990000000002</v>
      </c>
      <c r="K17" s="45">
        <v>-2.2941000000000003</v>
      </c>
      <c r="L17" s="288">
        <v>-27.11702127659575</v>
      </c>
      <c r="M17" s="325" t="s">
        <v>72</v>
      </c>
    </row>
    <row r="18" spans="1:13" ht="25.5">
      <c r="A18" s="140">
        <v>5</v>
      </c>
      <c r="B18" s="50" t="s">
        <v>130</v>
      </c>
      <c r="C18" s="176">
        <v>166.674427</v>
      </c>
      <c r="D18" s="45">
        <v>9.74</v>
      </c>
      <c r="E18" s="45">
        <v>9</v>
      </c>
      <c r="F18" s="45">
        <v>9.84</v>
      </c>
      <c r="G18" s="45">
        <v>0.84</v>
      </c>
      <c r="H18" s="49">
        <v>0</v>
      </c>
      <c r="I18" s="45">
        <v>0</v>
      </c>
      <c r="J18" s="49">
        <v>157.674427</v>
      </c>
      <c r="K18" s="45">
        <v>-0.7400000000000002</v>
      </c>
      <c r="L18" s="288">
        <v>-7.597535934291585</v>
      </c>
      <c r="M18" s="341"/>
    </row>
    <row r="19" spans="1:13" ht="25.5">
      <c r="A19" s="140">
        <v>6</v>
      </c>
      <c r="B19" s="50" t="s">
        <v>131</v>
      </c>
      <c r="C19" s="176">
        <v>59.99</v>
      </c>
      <c r="D19" s="45">
        <v>59.99</v>
      </c>
      <c r="E19" s="45">
        <v>49.84213238</v>
      </c>
      <c r="F19" s="45">
        <v>52.20138983</v>
      </c>
      <c r="G19" s="45">
        <v>49.48138983</v>
      </c>
      <c r="H19" s="49">
        <v>0</v>
      </c>
      <c r="I19" s="45">
        <v>0</v>
      </c>
      <c r="J19" s="49">
        <v>10.14786762</v>
      </c>
      <c r="K19" s="45">
        <v>-10.14786762</v>
      </c>
      <c r="L19" s="288">
        <v>-16.91593202200366</v>
      </c>
      <c r="M19" s="341"/>
    </row>
    <row r="20" spans="1:13" ht="25.5">
      <c r="A20" s="140">
        <v>7</v>
      </c>
      <c r="B20" s="50" t="s">
        <v>132</v>
      </c>
      <c r="C20" s="176">
        <v>12</v>
      </c>
      <c r="D20" s="45">
        <v>5</v>
      </c>
      <c r="E20" s="45">
        <v>3.522766</v>
      </c>
      <c r="F20" s="45">
        <v>0</v>
      </c>
      <c r="G20" s="45">
        <v>0</v>
      </c>
      <c r="H20" s="49">
        <v>0</v>
      </c>
      <c r="I20" s="45">
        <v>0</v>
      </c>
      <c r="J20" s="49">
        <v>10.3755</v>
      </c>
      <c r="K20" s="45">
        <v>-3.3754999999999997</v>
      </c>
      <c r="L20" s="288">
        <v>-67.50999999999999</v>
      </c>
      <c r="M20" s="341"/>
    </row>
    <row r="21" spans="1:13" ht="25.5">
      <c r="A21" s="140">
        <v>8</v>
      </c>
      <c r="B21" s="50" t="s">
        <v>133</v>
      </c>
      <c r="C21" s="176">
        <v>9.088</v>
      </c>
      <c r="D21" s="45">
        <v>6</v>
      </c>
      <c r="E21" s="45">
        <v>0</v>
      </c>
      <c r="F21" s="45">
        <v>0</v>
      </c>
      <c r="G21" s="45">
        <v>0</v>
      </c>
      <c r="H21" s="49">
        <v>0</v>
      </c>
      <c r="I21" s="45">
        <v>0</v>
      </c>
      <c r="J21" s="49">
        <v>9.088</v>
      </c>
      <c r="K21" s="45">
        <v>-6</v>
      </c>
      <c r="L21" s="288">
        <v>-100</v>
      </c>
      <c r="M21" s="326"/>
    </row>
    <row r="22" spans="1:13" ht="12.75">
      <c r="A22" s="46"/>
      <c r="B22" s="106" t="s">
        <v>65</v>
      </c>
      <c r="C22" s="178">
        <v>474.3882270000001</v>
      </c>
      <c r="D22" s="179">
        <v>89.19</v>
      </c>
      <c r="E22" s="179">
        <v>68.53079838000001</v>
      </c>
      <c r="F22" s="179">
        <v>68.20728983000001</v>
      </c>
      <c r="G22" s="49">
        <v>51.47948982</v>
      </c>
      <c r="H22" s="49">
        <v>0</v>
      </c>
      <c r="I22" s="179">
        <v>0</v>
      </c>
      <c r="J22" s="49">
        <v>407.7556946200001</v>
      </c>
      <c r="K22" s="49">
        <v>-22.557467619999997</v>
      </c>
      <c r="L22" s="287">
        <v>-25.291476196883053</v>
      </c>
      <c r="M22" s="192"/>
    </row>
    <row r="23" spans="1:13" ht="12.75">
      <c r="A23" s="17"/>
      <c r="B23" s="99" t="s">
        <v>66</v>
      </c>
      <c r="C23" s="175"/>
      <c r="D23" s="42"/>
      <c r="E23" s="42"/>
      <c r="F23" s="42"/>
      <c r="G23" s="42"/>
      <c r="H23" s="42"/>
      <c r="I23" s="42"/>
      <c r="J23" s="42"/>
      <c r="K23" s="42"/>
      <c r="L23" s="42"/>
      <c r="M23" s="193"/>
    </row>
    <row r="24" spans="1:13" ht="25.5">
      <c r="A24" s="140">
        <v>9</v>
      </c>
      <c r="B24" s="50" t="s">
        <v>67</v>
      </c>
      <c r="C24" s="176">
        <v>0.8739060100000025</v>
      </c>
      <c r="D24" s="45">
        <v>0.873906010000002</v>
      </c>
      <c r="E24" s="45">
        <v>0.8636051899999999</v>
      </c>
      <c r="F24" s="45">
        <v>0.86360519</v>
      </c>
      <c r="G24" s="45">
        <v>0</v>
      </c>
      <c r="H24" s="49">
        <v>0</v>
      </c>
      <c r="I24" s="45">
        <v>0</v>
      </c>
      <c r="J24" s="49">
        <v>0.010300820000002542</v>
      </c>
      <c r="K24" s="45">
        <v>-0.010300820000002098</v>
      </c>
      <c r="L24" s="288">
        <v>-1.1787102825854276</v>
      </c>
      <c r="M24" s="195"/>
    </row>
    <row r="25" spans="1:13" ht="12.75">
      <c r="A25" s="46"/>
      <c r="B25" s="106" t="s">
        <v>68</v>
      </c>
      <c r="C25" s="178">
        <v>0.8739060100000025</v>
      </c>
      <c r="D25" s="179">
        <v>0.873906010000002</v>
      </c>
      <c r="E25" s="179">
        <v>0.8636051899999999</v>
      </c>
      <c r="F25" s="49">
        <v>0.86360519</v>
      </c>
      <c r="G25" s="49">
        <v>0</v>
      </c>
      <c r="H25" s="49">
        <v>0</v>
      </c>
      <c r="I25" s="179">
        <v>0</v>
      </c>
      <c r="J25" s="49">
        <v>0.010300820000002542</v>
      </c>
      <c r="K25" s="49">
        <v>-0.010300820000002098</v>
      </c>
      <c r="L25" s="287">
        <v>-1.1787102825854276</v>
      </c>
      <c r="M25" s="192"/>
    </row>
    <row r="26" spans="1:13" ht="12.75">
      <c r="A26" s="17"/>
      <c r="B26" s="99" t="s">
        <v>134</v>
      </c>
      <c r="C26" s="175"/>
      <c r="D26" s="42"/>
      <c r="E26" s="42"/>
      <c r="F26" s="42"/>
      <c r="G26" s="42"/>
      <c r="H26" s="42"/>
      <c r="I26" s="42"/>
      <c r="J26" s="42"/>
      <c r="K26" s="42"/>
      <c r="L26" s="42"/>
      <c r="M26" s="193"/>
    </row>
    <row r="27" spans="1:13" ht="43.5" customHeight="1">
      <c r="A27" s="44" t="s">
        <v>135</v>
      </c>
      <c r="B27" s="108" t="s">
        <v>136</v>
      </c>
      <c r="C27" s="177">
        <v>10</v>
      </c>
      <c r="D27" s="45">
        <v>2</v>
      </c>
      <c r="E27" s="45">
        <v>0.61709973</v>
      </c>
      <c r="F27" s="45">
        <v>0.61709973</v>
      </c>
      <c r="G27" s="45">
        <v>0.61709973</v>
      </c>
      <c r="H27" s="49">
        <v>0.61709973</v>
      </c>
      <c r="I27" s="45">
        <v>0.61709973</v>
      </c>
      <c r="J27" s="49">
        <v>9.38290027</v>
      </c>
      <c r="K27" s="45">
        <v>-1.38290027</v>
      </c>
      <c r="L27" s="288">
        <v>-69.1450135</v>
      </c>
      <c r="M27" s="329" t="s">
        <v>71</v>
      </c>
    </row>
    <row r="28" spans="1:13" ht="48" customHeight="1">
      <c r="A28" s="142" t="s">
        <v>137</v>
      </c>
      <c r="B28" s="50" t="s">
        <v>138</v>
      </c>
      <c r="C28" s="176">
        <v>68</v>
      </c>
      <c r="D28" s="45">
        <v>20.5</v>
      </c>
      <c r="E28" s="45">
        <v>0</v>
      </c>
      <c r="F28" s="45">
        <v>0</v>
      </c>
      <c r="G28" s="45">
        <v>0</v>
      </c>
      <c r="H28" s="49">
        <v>0</v>
      </c>
      <c r="I28" s="179">
        <v>0</v>
      </c>
      <c r="J28" s="49">
        <v>68</v>
      </c>
      <c r="K28" s="45">
        <v>-20.5</v>
      </c>
      <c r="L28" s="288">
        <v>-100</v>
      </c>
      <c r="M28" s="330"/>
    </row>
    <row r="29" spans="1:13" ht="12.75">
      <c r="A29" s="46"/>
      <c r="B29" s="106" t="s">
        <v>139</v>
      </c>
      <c r="C29" s="178">
        <v>78</v>
      </c>
      <c r="D29" s="179">
        <v>22.5</v>
      </c>
      <c r="E29" s="179">
        <v>0.61709973</v>
      </c>
      <c r="F29" s="49">
        <v>0.61709973</v>
      </c>
      <c r="G29" s="49">
        <v>0.61709973</v>
      </c>
      <c r="H29" s="179">
        <v>0.61709973</v>
      </c>
      <c r="I29" s="179">
        <v>0.61709973</v>
      </c>
      <c r="J29" s="49">
        <v>77.38290027</v>
      </c>
      <c r="K29" s="49">
        <v>-21.88290027</v>
      </c>
      <c r="L29" s="287">
        <v>-97.25733453333334</v>
      </c>
      <c r="M29" s="192"/>
    </row>
    <row r="30" spans="1:13" ht="25.5" customHeight="1">
      <c r="A30" s="48" t="s">
        <v>9</v>
      </c>
      <c r="B30" s="109" t="s">
        <v>41</v>
      </c>
      <c r="C30" s="178">
        <v>0</v>
      </c>
      <c r="D30" s="49">
        <v>0</v>
      </c>
      <c r="E30" s="45">
        <v>0</v>
      </c>
      <c r="F30" s="49">
        <v>0</v>
      </c>
      <c r="G30" s="45">
        <v>0</v>
      </c>
      <c r="H30" s="49">
        <v>0</v>
      </c>
      <c r="I30" s="49">
        <v>0</v>
      </c>
      <c r="J30" s="49">
        <v>0</v>
      </c>
      <c r="K30" s="49">
        <v>0</v>
      </c>
      <c r="L30" s="287" t="s">
        <v>105</v>
      </c>
      <c r="M30" s="192"/>
    </row>
    <row r="31" spans="1:13" ht="12.75">
      <c r="A31" s="48" t="s">
        <v>11</v>
      </c>
      <c r="B31" s="109" t="s">
        <v>12</v>
      </c>
      <c r="C31" s="178">
        <v>388.83000000000004</v>
      </c>
      <c r="D31" s="49">
        <v>4.98</v>
      </c>
      <c r="E31" s="49">
        <v>0</v>
      </c>
      <c r="F31" s="49">
        <v>0.1</v>
      </c>
      <c r="G31" s="49">
        <v>0.1</v>
      </c>
      <c r="H31" s="49">
        <v>0</v>
      </c>
      <c r="I31" s="49">
        <v>0</v>
      </c>
      <c r="J31" s="49">
        <v>388.83000000000004</v>
      </c>
      <c r="K31" s="49">
        <v>-4.98</v>
      </c>
      <c r="L31" s="287">
        <v>-100</v>
      </c>
      <c r="M31" s="194"/>
    </row>
    <row r="32" spans="1:13" ht="38.25">
      <c r="A32" s="44">
        <v>12</v>
      </c>
      <c r="B32" s="111" t="s">
        <v>140</v>
      </c>
      <c r="C32" s="177">
        <v>242.52</v>
      </c>
      <c r="D32" s="45">
        <v>0</v>
      </c>
      <c r="E32" s="45">
        <v>0</v>
      </c>
      <c r="F32" s="49">
        <v>0</v>
      </c>
      <c r="G32" s="45">
        <v>0</v>
      </c>
      <c r="H32" s="49">
        <v>0</v>
      </c>
      <c r="I32" s="45">
        <v>0</v>
      </c>
      <c r="J32" s="49">
        <v>242.52</v>
      </c>
      <c r="K32" s="45">
        <v>0</v>
      </c>
      <c r="L32" s="288" t="s">
        <v>105</v>
      </c>
      <c r="M32" s="325" t="s">
        <v>230</v>
      </c>
    </row>
    <row r="33" spans="1:13" ht="33.75" customHeight="1">
      <c r="A33" s="44">
        <v>13</v>
      </c>
      <c r="B33" s="111" t="s">
        <v>141</v>
      </c>
      <c r="C33" s="177">
        <v>146.31000000000003</v>
      </c>
      <c r="D33" s="45">
        <v>4.98</v>
      </c>
      <c r="E33" s="45">
        <v>0</v>
      </c>
      <c r="F33" s="45">
        <v>0.1</v>
      </c>
      <c r="G33" s="45">
        <v>0.1</v>
      </c>
      <c r="H33" s="49">
        <v>0</v>
      </c>
      <c r="I33" s="45">
        <v>0</v>
      </c>
      <c r="J33" s="49">
        <v>146.31000000000003</v>
      </c>
      <c r="K33" s="45">
        <v>-4.98</v>
      </c>
      <c r="L33" s="288">
        <v>-100</v>
      </c>
      <c r="M33" s="326"/>
    </row>
    <row r="34" spans="1:13" ht="25.5">
      <c r="A34" s="48" t="s">
        <v>13</v>
      </c>
      <c r="B34" s="109" t="s">
        <v>14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287" t="s">
        <v>105</v>
      </c>
      <c r="M34" s="192"/>
    </row>
    <row r="35" spans="1:13" ht="12.75">
      <c r="A35" s="48" t="s">
        <v>8</v>
      </c>
      <c r="B35" s="115" t="s">
        <v>48</v>
      </c>
      <c r="C35" s="180">
        <v>8062.507866989999</v>
      </c>
      <c r="D35" s="49">
        <v>3028.7260939899993</v>
      </c>
      <c r="E35" s="49">
        <v>2937.5982569599996</v>
      </c>
      <c r="F35" s="49">
        <v>2127.03561144</v>
      </c>
      <c r="G35" s="49">
        <v>737.6906878700001</v>
      </c>
      <c r="H35" s="49">
        <v>978.3859288100001</v>
      </c>
      <c r="I35" s="49">
        <v>188.2939926</v>
      </c>
      <c r="J35" s="49">
        <v>5123.011344029998</v>
      </c>
      <c r="K35" s="49">
        <v>-89.22957102999908</v>
      </c>
      <c r="L35" s="287">
        <v>-2.9461089666398124</v>
      </c>
      <c r="M35" s="192"/>
    </row>
    <row r="36" spans="1:13" ht="25.5">
      <c r="A36" s="48" t="s">
        <v>15</v>
      </c>
      <c r="B36" s="109" t="s">
        <v>40</v>
      </c>
      <c r="C36" s="178">
        <v>8062.507866989999</v>
      </c>
      <c r="D36" s="49">
        <v>3028.7260939899993</v>
      </c>
      <c r="E36" s="49">
        <v>2937.5982569599996</v>
      </c>
      <c r="F36" s="49">
        <v>2127.03561144</v>
      </c>
      <c r="G36" s="49">
        <v>737.6906878700001</v>
      </c>
      <c r="H36" s="49">
        <v>978.3859288100001</v>
      </c>
      <c r="I36" s="49">
        <v>188.2939926</v>
      </c>
      <c r="J36" s="49">
        <v>5123.011344029998</v>
      </c>
      <c r="K36" s="49">
        <v>-89.22957102999908</v>
      </c>
      <c r="L36" s="287">
        <v>-2.9461089666398124</v>
      </c>
      <c r="M36" s="192"/>
    </row>
    <row r="37" spans="1:13" ht="12.75">
      <c r="A37" s="17"/>
      <c r="B37" s="99" t="s">
        <v>124</v>
      </c>
      <c r="C37" s="175"/>
      <c r="D37" s="42"/>
      <c r="E37" s="42"/>
      <c r="F37" s="42"/>
      <c r="G37" s="42"/>
      <c r="H37" s="42"/>
      <c r="I37" s="42"/>
      <c r="J37" s="42"/>
      <c r="K37" s="42"/>
      <c r="L37" s="42"/>
      <c r="M37" s="193"/>
    </row>
    <row r="38" spans="1:13" ht="51">
      <c r="A38" s="144" t="s">
        <v>142</v>
      </c>
      <c r="B38" s="116" t="s">
        <v>143</v>
      </c>
      <c r="C38" s="177">
        <v>52</v>
      </c>
      <c r="D38" s="49">
        <v>0</v>
      </c>
      <c r="E38" s="45">
        <v>0</v>
      </c>
      <c r="F38" s="49">
        <v>0</v>
      </c>
      <c r="G38" s="45">
        <v>0</v>
      </c>
      <c r="H38" s="49">
        <v>0</v>
      </c>
      <c r="I38" s="49">
        <v>0</v>
      </c>
      <c r="J38" s="49">
        <v>52</v>
      </c>
      <c r="K38" s="49">
        <v>0</v>
      </c>
      <c r="L38" s="287" t="s">
        <v>105</v>
      </c>
      <c r="M38" s="192"/>
    </row>
    <row r="39" spans="1:13" ht="51">
      <c r="A39" s="144" t="s">
        <v>144</v>
      </c>
      <c r="B39" s="116" t="s">
        <v>145</v>
      </c>
      <c r="C39" s="177">
        <v>80</v>
      </c>
      <c r="D39" s="49">
        <v>0</v>
      </c>
      <c r="E39" s="45">
        <v>0</v>
      </c>
      <c r="F39" s="49">
        <v>0</v>
      </c>
      <c r="G39" s="45">
        <v>0</v>
      </c>
      <c r="H39" s="49">
        <v>0</v>
      </c>
      <c r="I39" s="49">
        <v>0</v>
      </c>
      <c r="J39" s="49">
        <v>80</v>
      </c>
      <c r="K39" s="49">
        <v>0</v>
      </c>
      <c r="L39" s="287" t="s">
        <v>105</v>
      </c>
      <c r="M39" s="192"/>
    </row>
    <row r="40" spans="1:13" ht="38.25">
      <c r="A40" s="144" t="s">
        <v>146</v>
      </c>
      <c r="B40" s="116" t="s">
        <v>147</v>
      </c>
      <c r="C40" s="177">
        <v>18.1</v>
      </c>
      <c r="D40" s="49">
        <v>0</v>
      </c>
      <c r="E40" s="45">
        <v>0</v>
      </c>
      <c r="F40" s="49">
        <v>0</v>
      </c>
      <c r="G40" s="45">
        <v>0</v>
      </c>
      <c r="H40" s="49">
        <v>0</v>
      </c>
      <c r="I40" s="49">
        <v>0</v>
      </c>
      <c r="J40" s="49">
        <v>18.1</v>
      </c>
      <c r="K40" s="49">
        <v>0</v>
      </c>
      <c r="L40" s="287" t="s">
        <v>105</v>
      </c>
      <c r="M40" s="192"/>
    </row>
    <row r="41" spans="1:13" ht="12.75">
      <c r="A41" s="48"/>
      <c r="B41" s="106" t="s">
        <v>148</v>
      </c>
      <c r="C41" s="178">
        <v>150.1</v>
      </c>
      <c r="D41" s="178">
        <v>0</v>
      </c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8">
        <v>150.1</v>
      </c>
      <c r="K41" s="49">
        <v>0</v>
      </c>
      <c r="L41" s="287" t="s">
        <v>105</v>
      </c>
      <c r="M41" s="196">
        <v>0</v>
      </c>
    </row>
    <row r="42" spans="1:13" ht="12.75">
      <c r="A42" s="17"/>
      <c r="B42" s="99" t="s">
        <v>46</v>
      </c>
      <c r="C42" s="175"/>
      <c r="D42" s="42"/>
      <c r="E42" s="42"/>
      <c r="F42" s="42"/>
      <c r="G42" s="42"/>
      <c r="H42" s="42"/>
      <c r="I42" s="42"/>
      <c r="J42" s="42"/>
      <c r="K42" s="42"/>
      <c r="L42" s="42"/>
      <c r="M42" s="193"/>
    </row>
    <row r="43" spans="1:13" ht="25.5">
      <c r="A43" s="146">
        <v>17</v>
      </c>
      <c r="B43" s="116" t="s">
        <v>149</v>
      </c>
      <c r="C43" s="177">
        <v>201.5991155</v>
      </c>
      <c r="D43" s="45">
        <v>125.82</v>
      </c>
      <c r="E43" s="45">
        <v>129.22865553</v>
      </c>
      <c r="F43" s="45">
        <v>119.09430297</v>
      </c>
      <c r="G43" s="45">
        <v>119.09430297</v>
      </c>
      <c r="H43" s="45">
        <v>0</v>
      </c>
      <c r="I43" s="45">
        <v>0</v>
      </c>
      <c r="J43" s="49">
        <v>72.37045997000001</v>
      </c>
      <c r="K43" s="45">
        <v>3.4086555300000043</v>
      </c>
      <c r="L43" s="288">
        <v>2.709152384358603</v>
      </c>
      <c r="M43" s="195"/>
    </row>
    <row r="44" spans="1:13" ht="25.5">
      <c r="A44" s="140">
        <v>18</v>
      </c>
      <c r="B44" s="116" t="s">
        <v>150</v>
      </c>
      <c r="C44" s="177">
        <v>121.36045196</v>
      </c>
      <c r="D44" s="45">
        <v>74</v>
      </c>
      <c r="E44" s="45">
        <v>74.29832176000001</v>
      </c>
      <c r="F44" s="45">
        <v>35.4488469</v>
      </c>
      <c r="G44" s="45">
        <v>35.4488469</v>
      </c>
      <c r="H44" s="45">
        <v>0</v>
      </c>
      <c r="I44" s="45">
        <v>0</v>
      </c>
      <c r="J44" s="49">
        <v>47.0621302</v>
      </c>
      <c r="K44" s="45">
        <v>0.29832176000000743</v>
      </c>
      <c r="L44" s="288">
        <v>0.4031375135135278</v>
      </c>
      <c r="M44" s="195"/>
    </row>
    <row r="45" spans="1:13" ht="25.5">
      <c r="A45" s="140">
        <v>19</v>
      </c>
      <c r="B45" s="116" t="s">
        <v>69</v>
      </c>
      <c r="C45" s="177">
        <v>319.16696144</v>
      </c>
      <c r="D45" s="45"/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9">
        <v>319.16696144</v>
      </c>
      <c r="K45" s="45">
        <v>0</v>
      </c>
      <c r="L45" s="288" t="s">
        <v>105</v>
      </c>
      <c r="M45" s="195"/>
    </row>
    <row r="46" spans="1:13" ht="38.25">
      <c r="A46" s="140">
        <v>20</v>
      </c>
      <c r="B46" s="116" t="s">
        <v>151</v>
      </c>
      <c r="C46" s="177">
        <v>172.65</v>
      </c>
      <c r="D46" s="45">
        <v>106</v>
      </c>
      <c r="E46" s="45">
        <v>126.61332935</v>
      </c>
      <c r="F46" s="45">
        <v>21.80057032</v>
      </c>
      <c r="G46" s="45">
        <v>12.538070320000001</v>
      </c>
      <c r="H46" s="45">
        <v>0</v>
      </c>
      <c r="I46" s="45">
        <v>0</v>
      </c>
      <c r="J46" s="49">
        <v>143.27442897</v>
      </c>
      <c r="K46" s="45">
        <v>-76.62442897</v>
      </c>
      <c r="L46" s="288">
        <v>-72.28719714150944</v>
      </c>
      <c r="M46" s="195"/>
    </row>
    <row r="47" spans="1:13" ht="38.25">
      <c r="A47" s="140">
        <v>21</v>
      </c>
      <c r="B47" s="116" t="s">
        <v>152</v>
      </c>
      <c r="C47" s="177">
        <v>247.15</v>
      </c>
      <c r="D47" s="45">
        <v>169</v>
      </c>
      <c r="E47" s="45">
        <v>144.26035937</v>
      </c>
      <c r="F47" s="45">
        <v>23.81700291</v>
      </c>
      <c r="G47" s="45">
        <v>7.66700291</v>
      </c>
      <c r="H47" s="45">
        <v>0</v>
      </c>
      <c r="I47" s="45">
        <v>0</v>
      </c>
      <c r="J47" s="49">
        <v>212.19099708</v>
      </c>
      <c r="K47" s="45">
        <v>-134.04099708</v>
      </c>
      <c r="L47" s="288">
        <v>-79.31419945562129</v>
      </c>
      <c r="M47" s="197"/>
    </row>
    <row r="48" spans="1:13" ht="38.25">
      <c r="A48" s="140">
        <v>22</v>
      </c>
      <c r="B48" s="116" t="s">
        <v>153</v>
      </c>
      <c r="C48" s="177">
        <v>117.68900000000001</v>
      </c>
      <c r="D48" s="45">
        <v>95</v>
      </c>
      <c r="E48" s="45">
        <v>106.91795533</v>
      </c>
      <c r="F48" s="45">
        <v>110.03376171000001</v>
      </c>
      <c r="G48" s="45">
        <v>0</v>
      </c>
      <c r="H48" s="45">
        <v>0</v>
      </c>
      <c r="I48" s="45">
        <v>0</v>
      </c>
      <c r="J48" s="49">
        <v>10.771044670000009</v>
      </c>
      <c r="K48" s="45">
        <v>11.917955329999998</v>
      </c>
      <c r="L48" s="288">
        <v>12.5452161368421</v>
      </c>
      <c r="M48" s="197"/>
    </row>
    <row r="49" spans="1:13" ht="25.5">
      <c r="A49" s="140">
        <v>23</v>
      </c>
      <c r="B49" s="116" t="s">
        <v>154</v>
      </c>
      <c r="C49" s="177">
        <v>42.84400000000001</v>
      </c>
      <c r="D49" s="45">
        <v>41.81</v>
      </c>
      <c r="E49" s="45">
        <v>41.20951932</v>
      </c>
      <c r="F49" s="45">
        <v>43.79792432</v>
      </c>
      <c r="G49" s="45">
        <v>0</v>
      </c>
      <c r="H49" s="45">
        <v>0</v>
      </c>
      <c r="I49" s="45">
        <v>0</v>
      </c>
      <c r="J49" s="49">
        <v>1.63448068000001</v>
      </c>
      <c r="K49" s="45">
        <v>-0.600480680000004</v>
      </c>
      <c r="L49" s="288">
        <v>-1.4362130590767919</v>
      </c>
      <c r="M49" s="197"/>
    </row>
    <row r="50" spans="1:13" ht="25.5">
      <c r="A50" s="140">
        <v>24</v>
      </c>
      <c r="B50" s="116" t="s">
        <v>155</v>
      </c>
      <c r="C50" s="177">
        <v>40</v>
      </c>
      <c r="D50" s="45">
        <v>38.04</v>
      </c>
      <c r="E50" s="45">
        <v>38.79661879</v>
      </c>
      <c r="F50" s="45">
        <v>38.79661878</v>
      </c>
      <c r="G50" s="45">
        <v>37.79661878</v>
      </c>
      <c r="H50" s="45">
        <v>0</v>
      </c>
      <c r="I50" s="45">
        <v>0</v>
      </c>
      <c r="J50" s="49">
        <v>1.2033812100000034</v>
      </c>
      <c r="K50" s="45">
        <v>0.7566187899999974</v>
      </c>
      <c r="L50" s="288">
        <v>1.9890083859095569</v>
      </c>
      <c r="M50" s="197"/>
    </row>
    <row r="51" spans="1:13" ht="38.25">
      <c r="A51" s="140">
        <v>25</v>
      </c>
      <c r="B51" s="116" t="s">
        <v>156</v>
      </c>
      <c r="C51" s="177">
        <v>81</v>
      </c>
      <c r="D51" s="45">
        <v>9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9">
        <v>81</v>
      </c>
      <c r="K51" s="45">
        <v>-9</v>
      </c>
      <c r="L51" s="288">
        <v>-100</v>
      </c>
      <c r="M51" s="197"/>
    </row>
    <row r="52" spans="1:13" ht="29.25" customHeight="1">
      <c r="A52" s="140">
        <v>26</v>
      </c>
      <c r="B52" s="116" t="s">
        <v>157</v>
      </c>
      <c r="C52" s="177">
        <v>55</v>
      </c>
      <c r="D52" s="45">
        <v>40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9">
        <v>55</v>
      </c>
      <c r="K52" s="45">
        <v>-40</v>
      </c>
      <c r="L52" s="288">
        <v>-100</v>
      </c>
      <c r="M52" s="197"/>
    </row>
    <row r="53" spans="1:13" ht="25.5">
      <c r="A53" s="140">
        <v>27</v>
      </c>
      <c r="B53" s="116" t="s">
        <v>158</v>
      </c>
      <c r="C53" s="177">
        <v>28.5</v>
      </c>
      <c r="D53" s="45">
        <v>3</v>
      </c>
      <c r="E53" s="45">
        <v>8.55</v>
      </c>
      <c r="F53" s="45">
        <v>0.017661740000000002</v>
      </c>
      <c r="G53" s="45">
        <v>0.017661740000000002</v>
      </c>
      <c r="H53" s="45">
        <v>0</v>
      </c>
      <c r="I53" s="45">
        <v>0</v>
      </c>
      <c r="J53" s="49">
        <v>19.95</v>
      </c>
      <c r="K53" s="45">
        <v>5.550000000000001</v>
      </c>
      <c r="L53" s="288">
        <v>185</v>
      </c>
      <c r="M53" s="197"/>
    </row>
    <row r="54" spans="1:13" ht="12.75">
      <c r="A54" s="48"/>
      <c r="B54" s="41" t="s">
        <v>47</v>
      </c>
      <c r="C54" s="54">
        <v>1426.9595289000001</v>
      </c>
      <c r="D54" s="49">
        <v>701.6699999999998</v>
      </c>
      <c r="E54" s="49">
        <v>669.87475945</v>
      </c>
      <c r="F54" s="49">
        <v>392.80668965000007</v>
      </c>
      <c r="G54" s="49">
        <v>212.56250362000003</v>
      </c>
      <c r="H54" s="49">
        <v>0</v>
      </c>
      <c r="I54" s="49">
        <v>0</v>
      </c>
      <c r="J54" s="49">
        <v>963.62388422</v>
      </c>
      <c r="K54" s="49">
        <v>-238.33435531999982</v>
      </c>
      <c r="L54" s="287">
        <v>-33.96673013239841</v>
      </c>
      <c r="M54" s="192"/>
    </row>
    <row r="55" spans="1:13" ht="12.75">
      <c r="A55" s="17"/>
      <c r="B55" s="99" t="s">
        <v>66</v>
      </c>
      <c r="C55" s="175"/>
      <c r="D55" s="42"/>
      <c r="E55" s="42"/>
      <c r="F55" s="42"/>
      <c r="G55" s="42"/>
      <c r="H55" s="42"/>
      <c r="I55" s="42"/>
      <c r="J55" s="42"/>
      <c r="K55" s="42"/>
      <c r="L55" s="42"/>
      <c r="M55" s="193"/>
    </row>
    <row r="56" spans="1:13" ht="38.25" customHeight="1">
      <c r="A56" s="44">
        <v>28</v>
      </c>
      <c r="B56" s="116" t="s">
        <v>70</v>
      </c>
      <c r="C56" s="177">
        <v>0.5</v>
      </c>
      <c r="D56" s="45">
        <v>0.5</v>
      </c>
      <c r="E56" s="45">
        <v>0.25151647</v>
      </c>
      <c r="F56" s="45">
        <v>0.91210525</v>
      </c>
      <c r="G56" s="45">
        <v>0.00151647</v>
      </c>
      <c r="H56" s="45">
        <v>82.85128356</v>
      </c>
      <c r="I56" s="45">
        <v>82.85128356</v>
      </c>
      <c r="J56" s="49">
        <v>0.24848353</v>
      </c>
      <c r="K56" s="45">
        <v>-0.24848353</v>
      </c>
      <c r="L56" s="288">
        <v>-49.696706</v>
      </c>
      <c r="M56" s="304" t="s">
        <v>71</v>
      </c>
    </row>
    <row r="57" spans="1:13" ht="38.25" customHeight="1">
      <c r="A57" s="44">
        <v>29</v>
      </c>
      <c r="B57" s="108" t="s">
        <v>159</v>
      </c>
      <c r="C57" s="177">
        <v>20.3</v>
      </c>
      <c r="D57" s="45"/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9">
        <v>20.3</v>
      </c>
      <c r="K57" s="45">
        <v>0</v>
      </c>
      <c r="L57" s="288" t="s">
        <v>105</v>
      </c>
      <c r="M57" s="305"/>
    </row>
    <row r="58" spans="1:13" ht="38.25">
      <c r="A58" s="44">
        <v>30</v>
      </c>
      <c r="B58" s="108" t="s">
        <v>160</v>
      </c>
      <c r="C58" s="177">
        <v>25.06</v>
      </c>
      <c r="D58" s="45"/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9">
        <v>25.06</v>
      </c>
      <c r="K58" s="45">
        <v>0</v>
      </c>
      <c r="L58" s="288" t="s">
        <v>105</v>
      </c>
      <c r="M58" s="305"/>
    </row>
    <row r="59" spans="1:13" ht="25.5">
      <c r="A59" s="44">
        <v>31</v>
      </c>
      <c r="B59" s="108" t="s">
        <v>161</v>
      </c>
      <c r="C59" s="177">
        <v>75.32</v>
      </c>
      <c r="D59" s="45"/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9">
        <v>75.32</v>
      </c>
      <c r="K59" s="45">
        <v>0</v>
      </c>
      <c r="L59" s="288" t="s">
        <v>105</v>
      </c>
      <c r="M59" s="305"/>
    </row>
    <row r="60" spans="1:13" ht="38.25">
      <c r="A60" s="44">
        <v>32</v>
      </c>
      <c r="B60" s="108" t="s">
        <v>162</v>
      </c>
      <c r="C60" s="177">
        <v>45</v>
      </c>
      <c r="D60" s="45">
        <v>27</v>
      </c>
      <c r="E60" s="45">
        <v>6.60527034</v>
      </c>
      <c r="F60" s="45">
        <v>13.853384980000001</v>
      </c>
      <c r="G60" s="45">
        <v>13.853384980000001</v>
      </c>
      <c r="H60" s="45">
        <v>0</v>
      </c>
      <c r="I60" s="45">
        <v>0</v>
      </c>
      <c r="J60" s="49">
        <v>38.39472966</v>
      </c>
      <c r="K60" s="45">
        <v>-20.39472966</v>
      </c>
      <c r="L60" s="288">
        <v>-75.53603577777778</v>
      </c>
      <c r="M60" s="305"/>
    </row>
    <row r="61" spans="1:13" ht="25.5">
      <c r="A61" s="44">
        <v>33</v>
      </c>
      <c r="B61" s="108" t="s">
        <v>163</v>
      </c>
      <c r="C61" s="177">
        <v>20</v>
      </c>
      <c r="D61" s="45">
        <v>3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9">
        <v>20</v>
      </c>
      <c r="K61" s="45">
        <v>-3</v>
      </c>
      <c r="L61" s="288">
        <v>-100</v>
      </c>
      <c r="M61" s="305"/>
    </row>
    <row r="62" spans="1:13" ht="25.5">
      <c r="A62" s="44">
        <v>34</v>
      </c>
      <c r="B62" s="108" t="s">
        <v>164</v>
      </c>
      <c r="C62" s="177">
        <v>14</v>
      </c>
      <c r="D62" s="45">
        <v>2.1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9">
        <v>14</v>
      </c>
      <c r="K62" s="45">
        <v>-2.1</v>
      </c>
      <c r="L62" s="288">
        <v>-100</v>
      </c>
      <c r="M62" s="305"/>
    </row>
    <row r="63" spans="1:13" ht="12.75">
      <c r="A63" s="48"/>
      <c r="B63" s="106" t="s">
        <v>68</v>
      </c>
      <c r="C63" s="178">
        <v>200.18</v>
      </c>
      <c r="D63" s="49">
        <v>32.6</v>
      </c>
      <c r="E63" s="49">
        <v>6.85678681</v>
      </c>
      <c r="F63" s="49">
        <v>14.765490230000001</v>
      </c>
      <c r="G63" s="49">
        <v>13.854901450000002</v>
      </c>
      <c r="H63" s="49">
        <v>82.85128356</v>
      </c>
      <c r="I63" s="49">
        <v>82.85128356</v>
      </c>
      <c r="J63" s="49">
        <v>193.32321319000002</v>
      </c>
      <c r="K63" s="49">
        <v>-25.743213190000002</v>
      </c>
      <c r="L63" s="287">
        <v>-78.96691162576687</v>
      </c>
      <c r="M63" s="305"/>
    </row>
    <row r="64" spans="1:13" ht="12.75">
      <c r="A64" s="17"/>
      <c r="B64" s="99" t="s">
        <v>49</v>
      </c>
      <c r="C64" s="175"/>
      <c r="D64" s="42"/>
      <c r="E64" s="42"/>
      <c r="F64" s="42"/>
      <c r="G64" s="42"/>
      <c r="H64" s="42"/>
      <c r="I64" s="42"/>
      <c r="J64" s="42"/>
      <c r="K64" s="42"/>
      <c r="L64" s="42"/>
      <c r="M64" s="305"/>
    </row>
    <row r="65" spans="1:13" ht="25.5" customHeight="1">
      <c r="A65" s="44">
        <v>35</v>
      </c>
      <c r="B65" s="50" t="s">
        <v>165</v>
      </c>
      <c r="C65" s="176">
        <v>27.6</v>
      </c>
      <c r="D65" s="45">
        <v>27.6</v>
      </c>
      <c r="E65" s="45">
        <v>26.93530097</v>
      </c>
      <c r="F65" s="45">
        <v>29.935300969999997</v>
      </c>
      <c r="G65" s="45">
        <v>0.11237317999999999</v>
      </c>
      <c r="H65" s="45">
        <v>32.54724511</v>
      </c>
      <c r="I65" s="45">
        <v>32.54724511</v>
      </c>
      <c r="J65" s="49">
        <v>0.6646990300000013</v>
      </c>
      <c r="K65" s="45">
        <v>-0.6646990300000013</v>
      </c>
      <c r="L65" s="288">
        <v>-2.408329818840585</v>
      </c>
      <c r="M65" s="305"/>
    </row>
    <row r="66" spans="1:13" ht="25.5">
      <c r="A66" s="51">
        <v>36</v>
      </c>
      <c r="B66" s="50" t="s">
        <v>166</v>
      </c>
      <c r="C66" s="176">
        <v>14.6</v>
      </c>
      <c r="D66" s="45"/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9">
        <v>14.6</v>
      </c>
      <c r="K66" s="45">
        <v>0</v>
      </c>
      <c r="L66" s="288" t="s">
        <v>105</v>
      </c>
      <c r="M66" s="305"/>
    </row>
    <row r="67" spans="1:13" ht="38.25">
      <c r="A67" s="51">
        <v>37</v>
      </c>
      <c r="B67" s="50" t="s">
        <v>167</v>
      </c>
      <c r="C67" s="176">
        <v>592.61</v>
      </c>
      <c r="D67" s="45"/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9">
        <v>592.61</v>
      </c>
      <c r="K67" s="45">
        <v>0</v>
      </c>
      <c r="L67" s="288" t="s">
        <v>105</v>
      </c>
      <c r="M67" s="305"/>
    </row>
    <row r="68" spans="1:13" ht="25.5" customHeight="1">
      <c r="A68" s="51">
        <v>38</v>
      </c>
      <c r="B68" s="50" t="s">
        <v>73</v>
      </c>
      <c r="C68" s="176">
        <v>51.2</v>
      </c>
      <c r="D68" s="45">
        <v>46.4</v>
      </c>
      <c r="E68" s="45">
        <v>43.415743049999996</v>
      </c>
      <c r="F68" s="45">
        <v>80.8307128</v>
      </c>
      <c r="G68" s="45">
        <v>-0.14537354</v>
      </c>
      <c r="H68" s="45">
        <v>0</v>
      </c>
      <c r="I68" s="45">
        <v>0</v>
      </c>
      <c r="J68" s="49">
        <v>7.784256950000007</v>
      </c>
      <c r="K68" s="45">
        <v>-2.9842569500000025</v>
      </c>
      <c r="L68" s="288">
        <v>-6.4315882543103555</v>
      </c>
      <c r="M68" s="305"/>
    </row>
    <row r="69" spans="1:13" ht="25.5">
      <c r="A69" s="51">
        <v>39</v>
      </c>
      <c r="B69" s="50" t="s">
        <v>74</v>
      </c>
      <c r="C69" s="176">
        <v>61.35278415056604</v>
      </c>
      <c r="D69" s="45">
        <v>50</v>
      </c>
      <c r="E69" s="45">
        <v>40.20180599</v>
      </c>
      <c r="F69" s="45">
        <v>47.50265463</v>
      </c>
      <c r="G69" s="45">
        <v>47.50265463</v>
      </c>
      <c r="H69" s="45">
        <v>0</v>
      </c>
      <c r="I69" s="45">
        <v>0</v>
      </c>
      <c r="J69" s="49">
        <v>25.91750484056604</v>
      </c>
      <c r="K69" s="45">
        <v>-14.564720690000001</v>
      </c>
      <c r="L69" s="288">
        <v>-29.129441380000003</v>
      </c>
      <c r="M69" s="305"/>
    </row>
    <row r="70" spans="1:13" ht="25.5">
      <c r="A70" s="51">
        <v>40</v>
      </c>
      <c r="B70" s="50" t="s">
        <v>75</v>
      </c>
      <c r="C70" s="176">
        <v>165.00000000000003</v>
      </c>
      <c r="D70" s="45">
        <v>73.78506112</v>
      </c>
      <c r="E70" s="45">
        <v>112.20544389</v>
      </c>
      <c r="F70" s="45">
        <v>34.54442115</v>
      </c>
      <c r="G70" s="45">
        <v>34.54442115</v>
      </c>
      <c r="H70" s="45">
        <v>0</v>
      </c>
      <c r="I70" s="45">
        <v>0</v>
      </c>
      <c r="J70" s="49">
        <v>132.38376517000003</v>
      </c>
      <c r="K70" s="45">
        <v>-41.16882629</v>
      </c>
      <c r="L70" s="288">
        <v>-55.79561182858583</v>
      </c>
      <c r="M70" s="305"/>
    </row>
    <row r="71" spans="1:13" ht="38.25">
      <c r="A71" s="51">
        <v>41</v>
      </c>
      <c r="B71" s="50" t="s">
        <v>76</v>
      </c>
      <c r="C71" s="176">
        <v>29.270000000000003</v>
      </c>
      <c r="D71" s="45">
        <v>25</v>
      </c>
      <c r="E71" s="45">
        <v>29.63648234</v>
      </c>
      <c r="F71" s="45">
        <v>29.63648234</v>
      </c>
      <c r="G71" s="45">
        <v>0.08490002</v>
      </c>
      <c r="H71" s="45">
        <v>0</v>
      </c>
      <c r="I71" s="45">
        <v>0</v>
      </c>
      <c r="J71" s="49">
        <v>-0.36648233999999746</v>
      </c>
      <c r="K71" s="45">
        <v>4.636482340000001</v>
      </c>
      <c r="L71" s="288">
        <v>18.545929360000017</v>
      </c>
      <c r="M71" s="305"/>
    </row>
    <row r="72" spans="1:13" ht="51">
      <c r="A72" s="51">
        <v>42</v>
      </c>
      <c r="B72" s="50" t="s">
        <v>168</v>
      </c>
      <c r="C72" s="176">
        <v>154.3</v>
      </c>
      <c r="D72" s="45">
        <v>103.65</v>
      </c>
      <c r="E72" s="45">
        <v>68.84715882</v>
      </c>
      <c r="F72" s="45">
        <v>0.1</v>
      </c>
      <c r="G72" s="45">
        <v>0</v>
      </c>
      <c r="H72" s="45">
        <v>0</v>
      </c>
      <c r="I72" s="45">
        <v>0</v>
      </c>
      <c r="J72" s="49">
        <v>113.54125055000002</v>
      </c>
      <c r="K72" s="45">
        <v>-62.89125055000001</v>
      </c>
      <c r="L72" s="288">
        <v>-60.67655624698505</v>
      </c>
      <c r="M72" s="305"/>
    </row>
    <row r="73" spans="1:13" ht="38.25">
      <c r="A73" s="51">
        <v>43</v>
      </c>
      <c r="B73" s="50" t="s">
        <v>77</v>
      </c>
      <c r="C73" s="176">
        <v>9.160000010000001</v>
      </c>
      <c r="D73" s="45">
        <v>2.04</v>
      </c>
      <c r="E73" s="45">
        <v>2.21146749</v>
      </c>
      <c r="F73" s="45">
        <v>0</v>
      </c>
      <c r="G73" s="45">
        <v>0</v>
      </c>
      <c r="H73" s="45">
        <v>0</v>
      </c>
      <c r="I73" s="45">
        <v>0</v>
      </c>
      <c r="J73" s="49">
        <v>9.160000010000001</v>
      </c>
      <c r="K73" s="45">
        <v>-2.04</v>
      </c>
      <c r="L73" s="288">
        <v>-100</v>
      </c>
      <c r="M73" s="305"/>
    </row>
    <row r="74" spans="1:13" ht="51">
      <c r="A74" s="51">
        <v>44</v>
      </c>
      <c r="B74" s="50" t="s">
        <v>169</v>
      </c>
      <c r="C74" s="176">
        <v>188.79999999999998</v>
      </c>
      <c r="D74" s="45">
        <v>152</v>
      </c>
      <c r="E74" s="45">
        <v>107.32869283000001</v>
      </c>
      <c r="F74" s="45">
        <v>0</v>
      </c>
      <c r="G74" s="45">
        <v>0</v>
      </c>
      <c r="H74" s="45">
        <v>0</v>
      </c>
      <c r="I74" s="45">
        <v>0</v>
      </c>
      <c r="J74" s="49">
        <v>161.83276854999997</v>
      </c>
      <c r="K74" s="45">
        <v>-125.03276855</v>
      </c>
      <c r="L74" s="288">
        <v>-82.2584003618421</v>
      </c>
      <c r="M74" s="305"/>
    </row>
    <row r="75" spans="1:13" ht="38.25">
      <c r="A75" s="51">
        <v>45</v>
      </c>
      <c r="B75" s="50" t="s">
        <v>170</v>
      </c>
      <c r="C75" s="176">
        <v>164.323</v>
      </c>
      <c r="D75" s="45">
        <v>161.323</v>
      </c>
      <c r="E75" s="45">
        <v>151.97728547</v>
      </c>
      <c r="F75" s="45">
        <v>129.19980376</v>
      </c>
      <c r="G75" s="45">
        <v>14.602577349999999</v>
      </c>
      <c r="H75" s="45">
        <v>0</v>
      </c>
      <c r="I75" s="45">
        <v>0</v>
      </c>
      <c r="J75" s="49">
        <v>15.362620530000015</v>
      </c>
      <c r="K75" s="45">
        <v>-12.362620530000015</v>
      </c>
      <c r="L75" s="288">
        <v>-7.66327214966249</v>
      </c>
      <c r="M75" s="305"/>
    </row>
    <row r="76" spans="1:13" ht="25.5">
      <c r="A76" s="51">
        <v>46</v>
      </c>
      <c r="B76" s="50" t="s">
        <v>171</v>
      </c>
      <c r="C76" s="176">
        <v>193.7878916</v>
      </c>
      <c r="D76" s="45">
        <v>13.94</v>
      </c>
      <c r="E76" s="45">
        <v>6.37</v>
      </c>
      <c r="F76" s="45">
        <v>1.2</v>
      </c>
      <c r="G76" s="45">
        <v>1.2</v>
      </c>
      <c r="H76" s="45">
        <v>0</v>
      </c>
      <c r="I76" s="45">
        <v>0</v>
      </c>
      <c r="J76" s="49">
        <v>187.4178916</v>
      </c>
      <c r="K76" s="45">
        <v>-7.569999999999999</v>
      </c>
      <c r="L76" s="288">
        <v>-54.30416068866571</v>
      </c>
      <c r="M76" s="305"/>
    </row>
    <row r="77" spans="1:13" ht="38.25">
      <c r="A77" s="51">
        <v>47</v>
      </c>
      <c r="B77" s="50" t="s">
        <v>172</v>
      </c>
      <c r="C77" s="176">
        <v>134.71749999999997</v>
      </c>
      <c r="D77" s="45">
        <v>4.388</v>
      </c>
      <c r="E77" s="45">
        <v>0.1</v>
      </c>
      <c r="F77" s="45">
        <v>4.4875</v>
      </c>
      <c r="G77" s="45">
        <v>4.4875</v>
      </c>
      <c r="H77" s="45">
        <v>0</v>
      </c>
      <c r="I77" s="45">
        <v>0</v>
      </c>
      <c r="J77" s="49">
        <v>134.61749999999998</v>
      </c>
      <c r="K77" s="45">
        <v>-4.288</v>
      </c>
      <c r="L77" s="288">
        <v>-97.72105742935278</v>
      </c>
      <c r="M77" s="305"/>
    </row>
    <row r="78" spans="1:13" ht="38.25">
      <c r="A78" s="51">
        <v>48</v>
      </c>
      <c r="B78" s="50" t="s">
        <v>78</v>
      </c>
      <c r="C78" s="176">
        <v>344.757677271759</v>
      </c>
      <c r="D78" s="45">
        <v>86.01528137232539</v>
      </c>
      <c r="E78" s="45">
        <v>56.602817879999996</v>
      </c>
      <c r="F78" s="45">
        <v>25.27247603</v>
      </c>
      <c r="G78" s="45">
        <v>3.89339092</v>
      </c>
      <c r="H78" s="45">
        <v>45.237974050000005</v>
      </c>
      <c r="I78" s="45">
        <v>4.41294545</v>
      </c>
      <c r="J78" s="49">
        <v>288.15485939175903</v>
      </c>
      <c r="K78" s="45">
        <v>-29.412463492325394</v>
      </c>
      <c r="L78" s="288">
        <v>-34.194462917595686</v>
      </c>
      <c r="M78" s="305"/>
    </row>
    <row r="79" spans="1:13" ht="38.25">
      <c r="A79" s="51">
        <v>49</v>
      </c>
      <c r="B79" s="50" t="s">
        <v>173</v>
      </c>
      <c r="C79" s="176">
        <v>0.019999999999999574</v>
      </c>
      <c r="D79" s="45">
        <v>0.019999999999999574</v>
      </c>
      <c r="E79" s="45">
        <v>0.02</v>
      </c>
      <c r="F79" s="45">
        <v>0</v>
      </c>
      <c r="G79" s="45">
        <v>0</v>
      </c>
      <c r="H79" s="45">
        <v>0</v>
      </c>
      <c r="I79" s="45">
        <v>0</v>
      </c>
      <c r="J79" s="49">
        <v>-4.2674197509029455E-16</v>
      </c>
      <c r="K79" s="45">
        <v>4.2674197509029455E-16</v>
      </c>
      <c r="L79" s="288">
        <v>2.1316282072803006E-12</v>
      </c>
      <c r="M79" s="305"/>
    </row>
    <row r="80" spans="1:13" ht="25.5">
      <c r="A80" s="51">
        <v>50</v>
      </c>
      <c r="B80" s="50" t="s">
        <v>174</v>
      </c>
      <c r="C80" s="176">
        <v>40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9">
        <v>40</v>
      </c>
      <c r="K80" s="45">
        <v>0</v>
      </c>
      <c r="L80" s="288" t="s">
        <v>105</v>
      </c>
      <c r="M80" s="305"/>
    </row>
    <row r="81" spans="1:13" ht="25.5">
      <c r="A81" s="51">
        <v>50.5</v>
      </c>
      <c r="B81" s="50" t="s">
        <v>175</v>
      </c>
      <c r="C81" s="176">
        <v>112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9">
        <v>112</v>
      </c>
      <c r="K81" s="45">
        <v>0</v>
      </c>
      <c r="L81" s="288" t="s">
        <v>105</v>
      </c>
      <c r="M81" s="305"/>
    </row>
    <row r="82" spans="1:13" ht="25.5">
      <c r="A82" s="51">
        <v>52</v>
      </c>
      <c r="B82" s="50" t="s">
        <v>176</v>
      </c>
      <c r="C82" s="176">
        <v>23</v>
      </c>
      <c r="D82" s="45">
        <v>20</v>
      </c>
      <c r="E82" s="45">
        <v>15.385738880000002</v>
      </c>
      <c r="F82" s="45">
        <v>15.385738880000002</v>
      </c>
      <c r="G82" s="45">
        <v>15.385738880000002</v>
      </c>
      <c r="H82" s="45">
        <v>0</v>
      </c>
      <c r="I82" s="45">
        <v>0</v>
      </c>
      <c r="J82" s="49">
        <v>7.739793240000001</v>
      </c>
      <c r="K82" s="45">
        <v>-4.739793240000001</v>
      </c>
      <c r="L82" s="288">
        <v>-23.6989662</v>
      </c>
      <c r="M82" s="305"/>
    </row>
    <row r="83" spans="1:13" ht="25.5">
      <c r="A83" s="51">
        <v>53</v>
      </c>
      <c r="B83" s="50" t="s">
        <v>177</v>
      </c>
      <c r="C83" s="176">
        <v>128</v>
      </c>
      <c r="D83" s="45">
        <v>99.75</v>
      </c>
      <c r="E83" s="45">
        <v>82.76023950000001</v>
      </c>
      <c r="F83" s="45">
        <v>0</v>
      </c>
      <c r="G83" s="45">
        <v>0</v>
      </c>
      <c r="H83" s="45">
        <v>0</v>
      </c>
      <c r="I83" s="45">
        <v>0</v>
      </c>
      <c r="J83" s="49">
        <v>80.83576726</v>
      </c>
      <c r="K83" s="45">
        <v>-52.58576726</v>
      </c>
      <c r="L83" s="288">
        <v>-52.717561162907266</v>
      </c>
      <c r="M83" s="305"/>
    </row>
    <row r="84" spans="1:13" ht="25.5">
      <c r="A84" s="51">
        <v>54</v>
      </c>
      <c r="B84" s="50" t="s">
        <v>178</v>
      </c>
      <c r="C84" s="176">
        <v>5.912</v>
      </c>
      <c r="D84" s="45">
        <v>4</v>
      </c>
      <c r="E84" s="45">
        <v>2.41715568</v>
      </c>
      <c r="F84" s="45">
        <v>0</v>
      </c>
      <c r="G84" s="45">
        <v>0</v>
      </c>
      <c r="H84" s="45">
        <v>0</v>
      </c>
      <c r="I84" s="45">
        <v>0</v>
      </c>
      <c r="J84" s="49">
        <v>3.7575499999999997</v>
      </c>
      <c r="K84" s="45">
        <v>-1.8455499999999998</v>
      </c>
      <c r="L84" s="288">
        <v>-46.138749999999995</v>
      </c>
      <c r="M84" s="305"/>
    </row>
    <row r="85" spans="1:13" ht="12.75" customHeight="1">
      <c r="A85" s="52"/>
      <c r="B85" s="47" t="s">
        <v>50</v>
      </c>
      <c r="C85" s="54">
        <v>2440.4108530323247</v>
      </c>
      <c r="D85" s="49">
        <v>869.9113424923255</v>
      </c>
      <c r="E85" s="49">
        <v>746.41533279</v>
      </c>
      <c r="F85" s="49">
        <v>398.09509056</v>
      </c>
      <c r="G85" s="49">
        <v>121.66818259000001</v>
      </c>
      <c r="H85" s="49">
        <v>77.78521916</v>
      </c>
      <c r="I85" s="49">
        <v>36.96019056</v>
      </c>
      <c r="J85" s="49">
        <v>1928.0137447823247</v>
      </c>
      <c r="K85" s="49">
        <v>-357.51423424232553</v>
      </c>
      <c r="L85" s="287">
        <v>-41.09777821933383</v>
      </c>
      <c r="M85" s="305"/>
    </row>
    <row r="86" spans="1:13" ht="12.75">
      <c r="A86" s="17"/>
      <c r="B86" s="99" t="s">
        <v>79</v>
      </c>
      <c r="C86" s="175"/>
      <c r="D86" s="42"/>
      <c r="E86" s="42"/>
      <c r="F86" s="42"/>
      <c r="G86" s="42"/>
      <c r="H86" s="42"/>
      <c r="I86" s="42"/>
      <c r="J86" s="42"/>
      <c r="K86" s="42"/>
      <c r="L86" s="42"/>
      <c r="M86" s="305"/>
    </row>
    <row r="87" spans="1:13" ht="51" customHeight="1">
      <c r="A87" s="51">
        <v>55</v>
      </c>
      <c r="B87" s="50" t="s">
        <v>179</v>
      </c>
      <c r="C87" s="176">
        <v>339.39000000000004</v>
      </c>
      <c r="D87" s="45">
        <v>60</v>
      </c>
      <c r="E87" s="45">
        <v>205.23270588</v>
      </c>
      <c r="F87" s="45">
        <v>147.43000117</v>
      </c>
      <c r="G87" s="45">
        <v>147.43000117</v>
      </c>
      <c r="H87" s="45">
        <v>0</v>
      </c>
      <c r="I87" s="45">
        <v>0</v>
      </c>
      <c r="J87" s="49">
        <v>134.15729412000005</v>
      </c>
      <c r="K87" s="45">
        <v>145.23270588</v>
      </c>
      <c r="L87" s="288">
        <v>242.0545098</v>
      </c>
      <c r="M87" s="305"/>
    </row>
    <row r="88" spans="1:13" ht="38.25">
      <c r="A88" s="44">
        <v>56</v>
      </c>
      <c r="B88" s="122" t="s">
        <v>180</v>
      </c>
      <c r="C88" s="181">
        <v>105.13</v>
      </c>
      <c r="D88" s="45"/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9">
        <v>105.13</v>
      </c>
      <c r="K88" s="49">
        <v>0</v>
      </c>
      <c r="L88" s="287" t="s">
        <v>105</v>
      </c>
      <c r="M88" s="305"/>
    </row>
    <row r="89" spans="1:13" ht="38.25">
      <c r="A89" s="51">
        <v>57</v>
      </c>
      <c r="B89" s="50" t="s">
        <v>181</v>
      </c>
      <c r="C89" s="176">
        <v>45.2</v>
      </c>
      <c r="D89" s="45">
        <v>1</v>
      </c>
      <c r="E89" s="45">
        <v>1.0750505</v>
      </c>
      <c r="F89" s="45">
        <v>1.0750505</v>
      </c>
      <c r="G89" s="45">
        <v>1.0750505</v>
      </c>
      <c r="H89" s="45">
        <v>0</v>
      </c>
      <c r="I89" s="45">
        <v>0</v>
      </c>
      <c r="J89" s="49">
        <v>44.1249495</v>
      </c>
      <c r="K89" s="45">
        <v>0.07505049999999991</v>
      </c>
      <c r="L89" s="288">
        <v>7.505049999999997</v>
      </c>
      <c r="M89" s="305"/>
    </row>
    <row r="90" spans="1:13" ht="25.5">
      <c r="A90" s="51">
        <v>58</v>
      </c>
      <c r="B90" s="50" t="s">
        <v>182</v>
      </c>
      <c r="C90" s="176">
        <v>5.85</v>
      </c>
      <c r="D90" s="45"/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9">
        <v>5.85</v>
      </c>
      <c r="K90" s="45">
        <v>0</v>
      </c>
      <c r="L90" s="288" t="s">
        <v>105</v>
      </c>
      <c r="M90" s="305"/>
    </row>
    <row r="91" spans="1:13" ht="38.25">
      <c r="A91" s="51">
        <v>59</v>
      </c>
      <c r="B91" s="50" t="s">
        <v>183</v>
      </c>
      <c r="C91" s="176">
        <v>56</v>
      </c>
      <c r="D91" s="45">
        <v>9</v>
      </c>
      <c r="E91" s="45">
        <v>1.7732216299999999</v>
      </c>
      <c r="F91" s="45">
        <v>1.77428007</v>
      </c>
      <c r="G91" s="45">
        <v>0.07790016000000001</v>
      </c>
      <c r="H91" s="45">
        <v>0</v>
      </c>
      <c r="I91" s="45">
        <v>0</v>
      </c>
      <c r="J91" s="49">
        <v>54.22677837</v>
      </c>
      <c r="K91" s="45">
        <v>-7.22677837</v>
      </c>
      <c r="L91" s="288">
        <v>-80.29753744444444</v>
      </c>
      <c r="M91" s="305"/>
    </row>
    <row r="92" spans="1:13" ht="38.25">
      <c r="A92" s="51">
        <v>60</v>
      </c>
      <c r="B92" s="50" t="s">
        <v>184</v>
      </c>
      <c r="C92" s="176">
        <v>9</v>
      </c>
      <c r="D92" s="45">
        <v>4.5</v>
      </c>
      <c r="E92" s="45">
        <v>0.23593514999999998</v>
      </c>
      <c r="F92" s="45">
        <v>0.23593514999999998</v>
      </c>
      <c r="G92" s="45">
        <v>0.23593514999999998</v>
      </c>
      <c r="H92" s="45">
        <v>0.23593515</v>
      </c>
      <c r="I92" s="45">
        <v>0.23593515</v>
      </c>
      <c r="J92" s="49">
        <v>8.76406485</v>
      </c>
      <c r="K92" s="45">
        <v>-4.2640648500000005</v>
      </c>
      <c r="L92" s="288">
        <v>-94.75699666666667</v>
      </c>
      <c r="M92" s="305"/>
    </row>
    <row r="93" spans="1:13" ht="12.75">
      <c r="A93" s="52"/>
      <c r="B93" s="47" t="s">
        <v>80</v>
      </c>
      <c r="C93" s="54">
        <v>560.57</v>
      </c>
      <c r="D93" s="49">
        <v>74.5</v>
      </c>
      <c r="E93" s="49">
        <v>208.31691315999998</v>
      </c>
      <c r="F93" s="49">
        <v>150.51526689</v>
      </c>
      <c r="G93" s="49">
        <v>148.81888698</v>
      </c>
      <c r="H93" s="49">
        <v>0.23593515</v>
      </c>
      <c r="I93" s="49">
        <v>0.23593515</v>
      </c>
      <c r="J93" s="49">
        <v>352.25308684000004</v>
      </c>
      <c r="K93" s="49">
        <v>133.81691315999998</v>
      </c>
      <c r="L93" s="287">
        <v>179.6200176644295</v>
      </c>
      <c r="M93" s="305"/>
    </row>
    <row r="94" spans="1:13" ht="12.75">
      <c r="A94" s="17"/>
      <c r="B94" s="99" t="s">
        <v>81</v>
      </c>
      <c r="C94" s="175"/>
      <c r="D94" s="42"/>
      <c r="E94" s="42"/>
      <c r="F94" s="42"/>
      <c r="G94" s="42"/>
      <c r="H94" s="42"/>
      <c r="I94" s="42"/>
      <c r="J94" s="42"/>
      <c r="K94" s="42"/>
      <c r="L94" s="42"/>
      <c r="M94" s="305"/>
    </row>
    <row r="95" spans="1:13" ht="29.25" customHeight="1">
      <c r="A95" s="51">
        <v>61</v>
      </c>
      <c r="B95" s="50" t="s">
        <v>185</v>
      </c>
      <c r="C95" s="176">
        <v>149.5</v>
      </c>
      <c r="D95" s="45">
        <v>50</v>
      </c>
      <c r="E95" s="45">
        <v>100.82325802</v>
      </c>
      <c r="F95" s="45">
        <v>86.25570074</v>
      </c>
      <c r="G95" s="45">
        <v>85.61570074</v>
      </c>
      <c r="H95" s="45">
        <v>0</v>
      </c>
      <c r="I95" s="45">
        <v>0</v>
      </c>
      <c r="J95" s="49">
        <v>48.67674198</v>
      </c>
      <c r="K95" s="45">
        <v>50.82325802</v>
      </c>
      <c r="L95" s="288">
        <v>101.64651604000002</v>
      </c>
      <c r="M95" s="305"/>
    </row>
    <row r="96" spans="1:13" ht="29.25" customHeight="1">
      <c r="A96" s="51">
        <v>62</v>
      </c>
      <c r="B96" s="50" t="s">
        <v>186</v>
      </c>
      <c r="C96" s="176">
        <v>41.49</v>
      </c>
      <c r="D96" s="45">
        <v>35</v>
      </c>
      <c r="E96" s="45">
        <v>31.525534720000003</v>
      </c>
      <c r="F96" s="45">
        <v>29.51443989</v>
      </c>
      <c r="G96" s="45">
        <v>24.66443989</v>
      </c>
      <c r="H96" s="45">
        <v>0</v>
      </c>
      <c r="I96" s="45">
        <v>0</v>
      </c>
      <c r="J96" s="49">
        <v>11.975560110000004</v>
      </c>
      <c r="K96" s="45">
        <v>-5.4855601100000015</v>
      </c>
      <c r="L96" s="288">
        <v>-15.673028885714288</v>
      </c>
      <c r="M96" s="305"/>
    </row>
    <row r="97" spans="1:13" ht="29.25" customHeight="1">
      <c r="A97" s="51">
        <v>63</v>
      </c>
      <c r="B97" s="50" t="s">
        <v>187</v>
      </c>
      <c r="C97" s="176">
        <v>207.28</v>
      </c>
      <c r="D97" s="45">
        <v>7.28</v>
      </c>
      <c r="E97" s="45">
        <v>6.75</v>
      </c>
      <c r="F97" s="45">
        <v>6.75</v>
      </c>
      <c r="G97" s="45">
        <v>0.1</v>
      </c>
      <c r="H97" s="45">
        <v>0</v>
      </c>
      <c r="I97" s="45">
        <v>0</v>
      </c>
      <c r="J97" s="49">
        <v>200.53</v>
      </c>
      <c r="K97" s="45">
        <v>-0.5300000000000002</v>
      </c>
      <c r="L97" s="288">
        <v>-7.280219780219781</v>
      </c>
      <c r="M97" s="305"/>
    </row>
    <row r="98" spans="1:13" ht="12.75">
      <c r="A98" s="52"/>
      <c r="B98" s="47" t="s">
        <v>82</v>
      </c>
      <c r="C98" s="54">
        <v>398.27</v>
      </c>
      <c r="D98" s="49">
        <v>92.28</v>
      </c>
      <c r="E98" s="49">
        <v>139.09879274</v>
      </c>
      <c r="F98" s="49">
        <v>122.52014062999999</v>
      </c>
      <c r="G98" s="49">
        <v>110.38014062999999</v>
      </c>
      <c r="H98" s="49">
        <v>0</v>
      </c>
      <c r="I98" s="49">
        <v>0</v>
      </c>
      <c r="J98" s="49">
        <v>261.18230209</v>
      </c>
      <c r="K98" s="49">
        <v>44.80769791</v>
      </c>
      <c r="L98" s="287">
        <v>48.55623960771564</v>
      </c>
      <c r="M98" s="305"/>
    </row>
    <row r="99" spans="1:13" ht="12.75">
      <c r="A99" s="17"/>
      <c r="B99" s="99" t="s">
        <v>83</v>
      </c>
      <c r="C99" s="175"/>
      <c r="D99" s="42"/>
      <c r="E99" s="42"/>
      <c r="F99" s="42"/>
      <c r="G99" s="42"/>
      <c r="H99" s="42"/>
      <c r="I99" s="42"/>
      <c r="J99" s="42"/>
      <c r="K99" s="42"/>
      <c r="L99" s="42"/>
      <c r="M99" s="305"/>
    </row>
    <row r="100" spans="1:13" ht="29.25" customHeight="1">
      <c r="A100" s="51">
        <v>64</v>
      </c>
      <c r="B100" s="50" t="s">
        <v>188</v>
      </c>
      <c r="C100" s="176">
        <v>49.1</v>
      </c>
      <c r="D100" s="45">
        <v>39.5</v>
      </c>
      <c r="E100" s="45">
        <v>26.64033802</v>
      </c>
      <c r="F100" s="45">
        <v>17.05454813</v>
      </c>
      <c r="G100" s="45">
        <v>0</v>
      </c>
      <c r="H100" s="45">
        <v>0</v>
      </c>
      <c r="I100" s="45">
        <v>0</v>
      </c>
      <c r="J100" s="49">
        <v>33.62812834</v>
      </c>
      <c r="K100" s="45">
        <v>-24.02812834</v>
      </c>
      <c r="L100" s="288">
        <v>-60.830704658227845</v>
      </c>
      <c r="M100" s="305"/>
    </row>
    <row r="101" spans="1:13" ht="29.25" customHeight="1">
      <c r="A101" s="51">
        <v>65</v>
      </c>
      <c r="B101" s="50" t="s">
        <v>189</v>
      </c>
      <c r="C101" s="176">
        <v>16.649999999999995</v>
      </c>
      <c r="D101" s="45">
        <v>16.65</v>
      </c>
      <c r="E101" s="45">
        <v>15.394498629999996</v>
      </c>
      <c r="F101" s="45">
        <v>32.14608706</v>
      </c>
      <c r="G101" s="45">
        <v>5.40132109</v>
      </c>
      <c r="H101" s="45">
        <v>0</v>
      </c>
      <c r="I101" s="45">
        <v>0</v>
      </c>
      <c r="J101" s="49">
        <v>1.2555013699999993</v>
      </c>
      <c r="K101" s="45">
        <v>-1.2555013700000028</v>
      </c>
      <c r="L101" s="288">
        <v>-7.540548768768787</v>
      </c>
      <c r="M101" s="305"/>
    </row>
    <row r="102" spans="1:13" ht="39" customHeight="1">
      <c r="A102" s="51">
        <v>66</v>
      </c>
      <c r="B102" s="50" t="s">
        <v>190</v>
      </c>
      <c r="C102" s="176">
        <v>242.84</v>
      </c>
      <c r="D102" s="45">
        <v>3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9">
        <v>242.84</v>
      </c>
      <c r="K102" s="45">
        <v>-3</v>
      </c>
      <c r="L102" s="288">
        <v>-100</v>
      </c>
      <c r="M102" s="305"/>
    </row>
    <row r="103" spans="1:13" ht="41.25" customHeight="1">
      <c r="A103" s="51">
        <v>67</v>
      </c>
      <c r="B103" s="50" t="s">
        <v>191</v>
      </c>
      <c r="C103" s="176">
        <v>81</v>
      </c>
      <c r="D103" s="45">
        <v>36</v>
      </c>
      <c r="E103" s="45">
        <v>1.2661402600000002</v>
      </c>
      <c r="F103" s="45">
        <v>1.26614026</v>
      </c>
      <c r="G103" s="45">
        <v>1.26614026</v>
      </c>
      <c r="H103" s="45">
        <v>1.26614026</v>
      </c>
      <c r="I103" s="45">
        <v>1.26614026</v>
      </c>
      <c r="J103" s="49">
        <v>79.73385974</v>
      </c>
      <c r="K103" s="45">
        <v>-34.73385974</v>
      </c>
      <c r="L103" s="288">
        <v>-96.48294372222222</v>
      </c>
      <c r="M103" s="305"/>
    </row>
    <row r="104" spans="1:13" ht="29.25" customHeight="1">
      <c r="A104" s="51">
        <v>68</v>
      </c>
      <c r="B104" s="50" t="s">
        <v>192</v>
      </c>
      <c r="C104" s="176">
        <v>50</v>
      </c>
      <c r="D104" s="45">
        <v>2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9">
        <v>50</v>
      </c>
      <c r="K104" s="45">
        <v>-2</v>
      </c>
      <c r="L104" s="288">
        <v>-100</v>
      </c>
      <c r="M104" s="305"/>
    </row>
    <row r="105" spans="1:13" ht="12.75">
      <c r="A105" s="48"/>
      <c r="B105" s="53" t="s">
        <v>84</v>
      </c>
      <c r="C105" s="49">
        <v>439.59000000000003</v>
      </c>
      <c r="D105" s="49">
        <v>97.15</v>
      </c>
      <c r="E105" s="49">
        <v>43.300976909999996</v>
      </c>
      <c r="F105" s="49">
        <v>50.46677545</v>
      </c>
      <c r="G105" s="49">
        <v>6.66746135</v>
      </c>
      <c r="H105" s="49">
        <v>1.26614026</v>
      </c>
      <c r="I105" s="49">
        <v>1.26614026</v>
      </c>
      <c r="J105" s="49">
        <v>407.45748945</v>
      </c>
      <c r="K105" s="49">
        <v>-65.01748945</v>
      </c>
      <c r="L105" s="287">
        <v>-66.92484760679362</v>
      </c>
      <c r="M105" s="305"/>
    </row>
    <row r="106" spans="1:13" ht="12.75">
      <c r="A106" s="17"/>
      <c r="B106" s="99" t="s">
        <v>85</v>
      </c>
      <c r="C106" s="175"/>
      <c r="D106" s="42"/>
      <c r="E106" s="42"/>
      <c r="F106" s="43"/>
      <c r="G106" s="43"/>
      <c r="H106" s="43"/>
      <c r="I106" s="43"/>
      <c r="J106" s="43"/>
      <c r="K106" s="43"/>
      <c r="L106" s="43"/>
      <c r="M106" s="305"/>
    </row>
    <row r="107" spans="1:13" ht="29.25" customHeight="1">
      <c r="A107" s="51">
        <v>69</v>
      </c>
      <c r="B107" s="50" t="s">
        <v>193</v>
      </c>
      <c r="C107" s="176">
        <v>14.580347262582917</v>
      </c>
      <c r="D107" s="45">
        <v>14.580347262582917</v>
      </c>
      <c r="E107" s="45">
        <v>13.63535779</v>
      </c>
      <c r="F107" s="45">
        <v>15.69496453</v>
      </c>
      <c r="G107" s="45">
        <v>7.701668</v>
      </c>
      <c r="H107" s="45">
        <v>0</v>
      </c>
      <c r="I107" s="45">
        <v>0</v>
      </c>
      <c r="J107" s="49">
        <v>0.9449894725829164</v>
      </c>
      <c r="K107" s="45">
        <v>-0.9449894725829164</v>
      </c>
      <c r="L107" s="288">
        <v>-6.481254908159926</v>
      </c>
      <c r="M107" s="305"/>
    </row>
    <row r="108" spans="1:13" ht="29.25" customHeight="1">
      <c r="A108" s="51">
        <v>70</v>
      </c>
      <c r="B108" s="50" t="s">
        <v>88</v>
      </c>
      <c r="C108" s="176">
        <v>14.796179976306858</v>
      </c>
      <c r="D108" s="45">
        <v>14.796179976306858</v>
      </c>
      <c r="E108" s="45">
        <v>13.05227511</v>
      </c>
      <c r="F108" s="45">
        <v>9.469687380000002</v>
      </c>
      <c r="G108" s="45">
        <v>9.469687380000002</v>
      </c>
      <c r="H108" s="45">
        <v>0</v>
      </c>
      <c r="I108" s="45">
        <v>0</v>
      </c>
      <c r="J108" s="49">
        <v>6.918226886306858</v>
      </c>
      <c r="K108" s="45">
        <v>-6.918226886306858</v>
      </c>
      <c r="L108" s="288">
        <v>-46.75684465439745</v>
      </c>
      <c r="M108" s="305"/>
    </row>
    <row r="109" spans="1:13" ht="29.25" customHeight="1">
      <c r="A109" s="51">
        <v>71</v>
      </c>
      <c r="B109" s="50" t="s">
        <v>89</v>
      </c>
      <c r="C109" s="176">
        <v>26.65578436381655</v>
      </c>
      <c r="D109" s="45">
        <v>26.65578436381655</v>
      </c>
      <c r="E109" s="45">
        <v>14.260768050000001</v>
      </c>
      <c r="F109" s="45">
        <v>16.80255805</v>
      </c>
      <c r="G109" s="45">
        <v>4.0932501</v>
      </c>
      <c r="H109" s="45">
        <v>0</v>
      </c>
      <c r="I109" s="45">
        <v>0</v>
      </c>
      <c r="J109" s="49">
        <v>12.39501631381655</v>
      </c>
      <c r="K109" s="45">
        <v>-12.39501631381655</v>
      </c>
      <c r="L109" s="288">
        <v>-46.5002873096541</v>
      </c>
      <c r="M109" s="305"/>
    </row>
    <row r="110" spans="1:13" ht="29.25" customHeight="1">
      <c r="A110" s="51">
        <v>72</v>
      </c>
      <c r="B110" s="50" t="s">
        <v>194</v>
      </c>
      <c r="C110" s="176">
        <v>21.341194303721217</v>
      </c>
      <c r="D110" s="45">
        <v>21.341194303721217</v>
      </c>
      <c r="E110" s="45">
        <v>18.83770328</v>
      </c>
      <c r="F110" s="45">
        <v>22.37258927</v>
      </c>
      <c r="G110" s="45">
        <v>0</v>
      </c>
      <c r="H110" s="45">
        <v>0</v>
      </c>
      <c r="I110" s="45">
        <v>0</v>
      </c>
      <c r="J110" s="49">
        <v>4.457910863721217</v>
      </c>
      <c r="K110" s="45">
        <v>-4.457910863721217</v>
      </c>
      <c r="L110" s="288">
        <v>-20.888760021007357</v>
      </c>
      <c r="M110" s="305"/>
    </row>
    <row r="111" spans="1:13" ht="29.25" customHeight="1">
      <c r="A111" s="51">
        <v>73</v>
      </c>
      <c r="B111" s="50" t="s">
        <v>90</v>
      </c>
      <c r="C111" s="176">
        <v>25.36</v>
      </c>
      <c r="D111" s="45">
        <v>25.36</v>
      </c>
      <c r="E111" s="45">
        <v>23.2050111</v>
      </c>
      <c r="F111" s="45">
        <v>12.50704025</v>
      </c>
      <c r="G111" s="45">
        <v>12.50704025</v>
      </c>
      <c r="H111" s="45">
        <v>0</v>
      </c>
      <c r="I111" s="45">
        <v>0</v>
      </c>
      <c r="J111" s="49">
        <v>11.3940349</v>
      </c>
      <c r="K111" s="45">
        <v>-11.3940349</v>
      </c>
      <c r="L111" s="288">
        <v>-44.92915970031546</v>
      </c>
      <c r="M111" s="305"/>
    </row>
    <row r="112" spans="1:13" ht="29.25" customHeight="1">
      <c r="A112" s="51">
        <v>74</v>
      </c>
      <c r="B112" s="50" t="s">
        <v>91</v>
      </c>
      <c r="C112" s="176">
        <v>133.26999999999998</v>
      </c>
      <c r="D112" s="45">
        <v>0.5</v>
      </c>
      <c r="E112" s="45">
        <v>1.38216647</v>
      </c>
      <c r="F112" s="45">
        <v>1.38216647</v>
      </c>
      <c r="G112" s="45">
        <v>0</v>
      </c>
      <c r="H112" s="45">
        <v>0</v>
      </c>
      <c r="I112" s="45">
        <v>0</v>
      </c>
      <c r="J112" s="49">
        <v>131.88783353</v>
      </c>
      <c r="K112" s="45">
        <v>0.88216647</v>
      </c>
      <c r="L112" s="288">
        <v>176.433294</v>
      </c>
      <c r="M112" s="305"/>
    </row>
    <row r="113" spans="1:13" ht="29.25" customHeight="1">
      <c r="A113" s="51">
        <v>75</v>
      </c>
      <c r="B113" s="50" t="s">
        <v>195</v>
      </c>
      <c r="C113" s="176">
        <v>503.3274500000001</v>
      </c>
      <c r="D113" s="45"/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9">
        <v>503.3274500000001</v>
      </c>
      <c r="K113" s="45">
        <v>0</v>
      </c>
      <c r="L113" s="288" t="s">
        <v>105</v>
      </c>
      <c r="M113" s="305"/>
    </row>
    <row r="114" spans="1:13" ht="38.25" customHeight="1">
      <c r="A114" s="51">
        <v>76</v>
      </c>
      <c r="B114" s="50" t="s">
        <v>196</v>
      </c>
      <c r="C114" s="176">
        <v>71.39</v>
      </c>
      <c r="D114" s="45"/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9">
        <v>71.39</v>
      </c>
      <c r="K114" s="45">
        <v>0</v>
      </c>
      <c r="L114" s="288" t="s">
        <v>105</v>
      </c>
      <c r="M114" s="305"/>
    </row>
    <row r="115" spans="1:13" ht="38.25" customHeight="1">
      <c r="A115" s="51">
        <v>77</v>
      </c>
      <c r="B115" s="50" t="s">
        <v>197</v>
      </c>
      <c r="C115" s="176">
        <v>74.13</v>
      </c>
      <c r="D115" s="45"/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9">
        <v>74.13</v>
      </c>
      <c r="K115" s="45">
        <v>0</v>
      </c>
      <c r="L115" s="288" t="s">
        <v>105</v>
      </c>
      <c r="M115" s="305"/>
    </row>
    <row r="116" spans="1:13" ht="29.25" customHeight="1">
      <c r="A116" s="51">
        <v>78</v>
      </c>
      <c r="B116" s="50" t="s">
        <v>93</v>
      </c>
      <c r="C116" s="176">
        <v>76.83005</v>
      </c>
      <c r="D116" s="45">
        <v>4.897</v>
      </c>
      <c r="E116" s="45">
        <v>4.9845977</v>
      </c>
      <c r="F116" s="45">
        <v>1.9845977</v>
      </c>
      <c r="G116" s="45">
        <v>1.9845977</v>
      </c>
      <c r="H116" s="45">
        <v>0</v>
      </c>
      <c r="I116" s="45">
        <v>0</v>
      </c>
      <c r="J116" s="49">
        <v>71.8454523</v>
      </c>
      <c r="K116" s="45">
        <v>0.08759769999999989</v>
      </c>
      <c r="L116" s="288">
        <v>1.7888033489891626</v>
      </c>
      <c r="M116" s="305"/>
    </row>
    <row r="117" spans="1:13" ht="29.25" customHeight="1">
      <c r="A117" s="51">
        <v>79</v>
      </c>
      <c r="B117" s="50" t="s">
        <v>198</v>
      </c>
      <c r="C117" s="176">
        <v>72</v>
      </c>
      <c r="D117" s="45">
        <v>27</v>
      </c>
      <c r="E117" s="45">
        <v>31.2900688</v>
      </c>
      <c r="F117" s="45">
        <v>1.1846788000000001</v>
      </c>
      <c r="G117" s="45">
        <v>1.1846788000000001</v>
      </c>
      <c r="H117" s="45">
        <v>1.1846788</v>
      </c>
      <c r="I117" s="45">
        <v>1.1846788</v>
      </c>
      <c r="J117" s="49">
        <v>40.7099312</v>
      </c>
      <c r="K117" s="45">
        <v>4.2900688</v>
      </c>
      <c r="L117" s="288">
        <v>15.88914370370371</v>
      </c>
      <c r="M117" s="305"/>
    </row>
    <row r="118" spans="1:13" ht="39" customHeight="1">
      <c r="A118" s="51">
        <v>80</v>
      </c>
      <c r="B118" s="50" t="s">
        <v>87</v>
      </c>
      <c r="C118" s="176">
        <v>3.2</v>
      </c>
      <c r="D118" s="45">
        <v>2.8917273112463975</v>
      </c>
      <c r="E118" s="45">
        <v>2.11137583</v>
      </c>
      <c r="F118" s="45">
        <v>1.3295070299999998</v>
      </c>
      <c r="G118" s="45">
        <v>0.037993589999999994</v>
      </c>
      <c r="H118" s="45">
        <v>0</v>
      </c>
      <c r="I118" s="45">
        <v>0</v>
      </c>
      <c r="J118" s="49">
        <v>1.0886241700000001</v>
      </c>
      <c r="K118" s="45">
        <v>-0.7803514812463974</v>
      </c>
      <c r="L118" s="288">
        <v>-26.985652423431617</v>
      </c>
      <c r="M118" s="305"/>
    </row>
    <row r="119" spans="1:13" ht="29.25" customHeight="1">
      <c r="A119" s="51">
        <v>81</v>
      </c>
      <c r="B119" s="50" t="s">
        <v>86</v>
      </c>
      <c r="C119" s="176">
        <v>2.8917273112463975</v>
      </c>
      <c r="D119" s="45">
        <v>3.2</v>
      </c>
      <c r="E119" s="45">
        <v>3.18171407</v>
      </c>
      <c r="F119" s="45">
        <v>4.449557090000001</v>
      </c>
      <c r="G119" s="45">
        <v>0.15521217</v>
      </c>
      <c r="H119" s="45">
        <v>0</v>
      </c>
      <c r="I119" s="45">
        <v>0</v>
      </c>
      <c r="J119" s="49">
        <v>-0.28998675875360247</v>
      </c>
      <c r="K119" s="45">
        <v>-0.018285930000000228</v>
      </c>
      <c r="L119" s="288">
        <v>-0.5714353125000002</v>
      </c>
      <c r="M119" s="305"/>
    </row>
    <row r="120" spans="1:13" ht="29.25" customHeight="1">
      <c r="A120" s="51">
        <v>82</v>
      </c>
      <c r="B120" s="50" t="s">
        <v>92</v>
      </c>
      <c r="C120" s="176">
        <v>0.02513929000000026</v>
      </c>
      <c r="D120" s="45">
        <v>0.02513929</v>
      </c>
      <c r="E120" s="45">
        <v>0.11515139</v>
      </c>
      <c r="F120" s="45">
        <v>0.11515139</v>
      </c>
      <c r="G120" s="45">
        <v>0</v>
      </c>
      <c r="H120" s="45">
        <v>11.20647878</v>
      </c>
      <c r="I120" s="45">
        <v>0</v>
      </c>
      <c r="J120" s="49">
        <v>-0.09001209999999975</v>
      </c>
      <c r="K120" s="45">
        <v>0.09001210000000001</v>
      </c>
      <c r="L120" s="288">
        <v>358.0534692905011</v>
      </c>
      <c r="M120" s="305"/>
    </row>
    <row r="121" spans="1:13" ht="12.75">
      <c r="A121" s="48"/>
      <c r="B121" s="129" t="s">
        <v>104</v>
      </c>
      <c r="C121" s="180">
        <v>1039.797872507674</v>
      </c>
      <c r="D121" s="49">
        <v>141.24737250767393</v>
      </c>
      <c r="E121" s="49">
        <v>126.05618958999999</v>
      </c>
      <c r="F121" s="49">
        <v>87.29249796</v>
      </c>
      <c r="G121" s="49">
        <v>37.13412799</v>
      </c>
      <c r="H121" s="49">
        <v>12.39115758</v>
      </c>
      <c r="I121" s="49">
        <v>1.1846788</v>
      </c>
      <c r="J121" s="49">
        <v>930.1094707776739</v>
      </c>
      <c r="K121" s="49">
        <v>-31.558970777673935</v>
      </c>
      <c r="L121" s="287">
        <v>-22.343049797941788</v>
      </c>
      <c r="M121" s="305"/>
    </row>
    <row r="122" spans="1:13" ht="12.75">
      <c r="A122" s="17"/>
      <c r="B122" s="99" t="s">
        <v>201</v>
      </c>
      <c r="C122" s="175"/>
      <c r="D122" s="42"/>
      <c r="E122" s="42"/>
      <c r="F122" s="42"/>
      <c r="G122" s="42"/>
      <c r="H122" s="42"/>
      <c r="I122" s="42"/>
      <c r="J122" s="42"/>
      <c r="K122" s="42"/>
      <c r="L122" s="42"/>
      <c r="M122" s="305"/>
    </row>
    <row r="123" spans="1:13" ht="29.25" customHeight="1">
      <c r="A123" s="51" t="s">
        <v>202</v>
      </c>
      <c r="B123" s="50" t="s">
        <v>203</v>
      </c>
      <c r="C123" s="176">
        <v>110.14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9">
        <v>110.14</v>
      </c>
      <c r="K123" s="45">
        <v>0</v>
      </c>
      <c r="L123" s="288" t="s">
        <v>105</v>
      </c>
      <c r="M123" s="305"/>
    </row>
    <row r="124" spans="1:13" ht="12.75">
      <c r="A124" s="48"/>
      <c r="B124" s="129" t="s">
        <v>204</v>
      </c>
      <c r="C124" s="49">
        <v>110.14</v>
      </c>
      <c r="D124" s="49">
        <v>0</v>
      </c>
      <c r="E124" s="49">
        <v>0</v>
      </c>
      <c r="F124" s="178">
        <v>0</v>
      </c>
      <c r="G124" s="178">
        <v>0</v>
      </c>
      <c r="H124" s="178">
        <v>0</v>
      </c>
      <c r="I124" s="178">
        <v>0</v>
      </c>
      <c r="J124" s="178">
        <v>110.14</v>
      </c>
      <c r="K124" s="49">
        <v>0</v>
      </c>
      <c r="L124" s="287" t="s">
        <v>105</v>
      </c>
      <c r="M124" s="305"/>
    </row>
    <row r="125" spans="1:13" ht="12.75">
      <c r="A125" s="17"/>
      <c r="B125" s="99" t="s">
        <v>201</v>
      </c>
      <c r="C125" s="178"/>
      <c r="D125" s="49"/>
      <c r="E125" s="49"/>
      <c r="F125" s="49"/>
      <c r="G125" s="49"/>
      <c r="H125" s="49"/>
      <c r="I125" s="49"/>
      <c r="J125" s="49"/>
      <c r="K125" s="49"/>
      <c r="L125" s="49"/>
      <c r="M125" s="305"/>
    </row>
    <row r="126" spans="1:13" ht="29.25" customHeight="1">
      <c r="A126" s="51" t="s">
        <v>205</v>
      </c>
      <c r="B126" s="50" t="s">
        <v>206</v>
      </c>
      <c r="C126" s="176">
        <v>3</v>
      </c>
      <c r="D126" s="45">
        <v>2.4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9">
        <v>3</v>
      </c>
      <c r="K126" s="45">
        <v>-2.4</v>
      </c>
      <c r="L126" s="288">
        <v>-100</v>
      </c>
      <c r="M126" s="305"/>
    </row>
    <row r="127" spans="1:13" ht="12.75">
      <c r="A127" s="48"/>
      <c r="B127" s="129" t="s">
        <v>204</v>
      </c>
      <c r="C127" s="178">
        <v>3</v>
      </c>
      <c r="D127" s="49">
        <v>2.4</v>
      </c>
      <c r="E127" s="49">
        <v>0</v>
      </c>
      <c r="F127" s="49">
        <v>0</v>
      </c>
      <c r="G127" s="49">
        <v>0</v>
      </c>
      <c r="H127" s="178">
        <v>0</v>
      </c>
      <c r="I127" s="178">
        <v>0</v>
      </c>
      <c r="J127" s="178">
        <v>3</v>
      </c>
      <c r="K127" s="49">
        <v>-2.4</v>
      </c>
      <c r="L127" s="287">
        <v>-100</v>
      </c>
      <c r="M127" s="305"/>
    </row>
    <row r="128" spans="1:13" ht="12.75">
      <c r="A128" s="17"/>
      <c r="B128" s="99" t="s">
        <v>94</v>
      </c>
      <c r="C128" s="175">
        <v>240.36</v>
      </c>
      <c r="D128" s="42">
        <v>136.10999999999999</v>
      </c>
      <c r="E128" s="42">
        <v>120.70859221</v>
      </c>
      <c r="F128" s="42">
        <v>116.21014656</v>
      </c>
      <c r="G128" s="42">
        <v>77.1788454</v>
      </c>
      <c r="H128" s="42">
        <v>56.29967959</v>
      </c>
      <c r="I128" s="42">
        <v>56.29967959</v>
      </c>
      <c r="J128" s="42">
        <v>119.65140779000001</v>
      </c>
      <c r="K128" s="42">
        <v>-15.401407789999979</v>
      </c>
      <c r="L128" s="182">
        <v>-11.315412379692873</v>
      </c>
      <c r="M128" s="305"/>
    </row>
    <row r="129" spans="1:13" ht="39.75" customHeight="1">
      <c r="A129" s="51">
        <v>85</v>
      </c>
      <c r="B129" s="50" t="s">
        <v>207</v>
      </c>
      <c r="C129" s="176">
        <v>86.74</v>
      </c>
      <c r="D129" s="45">
        <v>80.26</v>
      </c>
      <c r="E129" s="45">
        <v>74.37812647</v>
      </c>
      <c r="F129" s="45">
        <v>69.87968082</v>
      </c>
      <c r="G129" s="45">
        <v>37.97219758</v>
      </c>
      <c r="H129" s="45">
        <v>42.06403133</v>
      </c>
      <c r="I129" s="45">
        <v>42.06403133</v>
      </c>
      <c r="J129" s="49">
        <v>12.361873529999997</v>
      </c>
      <c r="K129" s="45">
        <v>-5.881873530000007</v>
      </c>
      <c r="L129" s="288">
        <v>-7.328524208821335</v>
      </c>
      <c r="M129" s="305"/>
    </row>
    <row r="130" spans="1:13" ht="39.75" customHeight="1">
      <c r="A130" s="51">
        <v>86</v>
      </c>
      <c r="B130" s="50" t="s">
        <v>208</v>
      </c>
      <c r="C130" s="176">
        <v>40</v>
      </c>
      <c r="D130" s="45">
        <v>18.5</v>
      </c>
      <c r="E130" s="45">
        <v>14.28371691</v>
      </c>
      <c r="F130" s="45">
        <v>14.28371691</v>
      </c>
      <c r="G130" s="45">
        <v>14.28371691</v>
      </c>
      <c r="H130" s="45">
        <v>0</v>
      </c>
      <c r="I130" s="45">
        <v>0</v>
      </c>
      <c r="J130" s="49">
        <v>25.716283089999997</v>
      </c>
      <c r="K130" s="45">
        <v>-4.216283089999999</v>
      </c>
      <c r="L130" s="288">
        <v>-22.790719405405397</v>
      </c>
      <c r="M130" s="305"/>
    </row>
    <row r="131" spans="1:13" ht="39.75" customHeight="1">
      <c r="A131" s="51">
        <v>87</v>
      </c>
      <c r="B131" s="50" t="s">
        <v>209</v>
      </c>
      <c r="C131" s="176">
        <v>22.1</v>
      </c>
      <c r="D131" s="45">
        <v>18.6</v>
      </c>
      <c r="E131" s="45">
        <v>17.81110057</v>
      </c>
      <c r="F131" s="45">
        <v>17.81110057</v>
      </c>
      <c r="G131" s="45">
        <v>17.81110057</v>
      </c>
      <c r="H131" s="45">
        <v>0</v>
      </c>
      <c r="I131" s="45">
        <v>0</v>
      </c>
      <c r="J131" s="49">
        <v>4.288899430000001</v>
      </c>
      <c r="K131" s="45">
        <v>-0.7888994300000007</v>
      </c>
      <c r="L131" s="288">
        <v>-4.2413947849462375</v>
      </c>
      <c r="M131" s="305"/>
    </row>
    <row r="132" spans="1:13" ht="39.75" customHeight="1">
      <c r="A132" s="51">
        <v>88</v>
      </c>
      <c r="B132" s="50" t="s">
        <v>210</v>
      </c>
      <c r="C132" s="176">
        <v>23.15</v>
      </c>
      <c r="D132" s="45"/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9">
        <v>23.15</v>
      </c>
      <c r="K132" s="45">
        <v>0</v>
      </c>
      <c r="L132" s="288" t="s">
        <v>105</v>
      </c>
      <c r="M132" s="305"/>
    </row>
    <row r="133" spans="1:13" ht="39.75" customHeight="1">
      <c r="A133" s="51">
        <v>89</v>
      </c>
      <c r="B133" s="50" t="s">
        <v>211</v>
      </c>
      <c r="C133" s="176">
        <v>10.98</v>
      </c>
      <c r="D133" s="45"/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9">
        <v>10.98</v>
      </c>
      <c r="K133" s="45">
        <v>0</v>
      </c>
      <c r="L133" s="288" t="s">
        <v>105</v>
      </c>
      <c r="M133" s="305"/>
    </row>
    <row r="134" spans="1:13" ht="39.75" customHeight="1">
      <c r="A134" s="51">
        <v>90</v>
      </c>
      <c r="B134" s="50" t="s">
        <v>212</v>
      </c>
      <c r="C134" s="176">
        <v>13.64</v>
      </c>
      <c r="D134" s="45"/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9">
        <v>13.64</v>
      </c>
      <c r="K134" s="45">
        <v>0</v>
      </c>
      <c r="L134" s="288" t="s">
        <v>105</v>
      </c>
      <c r="M134" s="305"/>
    </row>
    <row r="135" spans="1:13" ht="39.75" customHeight="1">
      <c r="A135" s="51">
        <v>91</v>
      </c>
      <c r="B135" s="50" t="s">
        <v>95</v>
      </c>
      <c r="C135" s="176">
        <v>18.75</v>
      </c>
      <c r="D135" s="45">
        <v>18.75</v>
      </c>
      <c r="E135" s="45">
        <v>14.235648260000001</v>
      </c>
      <c r="F135" s="45">
        <v>14.23564826</v>
      </c>
      <c r="G135" s="45">
        <v>7.11183034</v>
      </c>
      <c r="H135" s="45">
        <v>14.23564826</v>
      </c>
      <c r="I135" s="45">
        <v>14.23564826</v>
      </c>
      <c r="J135" s="49">
        <v>4.514351739999999</v>
      </c>
      <c r="K135" s="45">
        <v>-4.514351739999999</v>
      </c>
      <c r="L135" s="288">
        <v>-24.07654261333333</v>
      </c>
      <c r="M135" s="305"/>
    </row>
    <row r="136" spans="1:13" ht="39.75" customHeight="1">
      <c r="A136" s="51">
        <v>92</v>
      </c>
      <c r="B136" s="50" t="s">
        <v>213</v>
      </c>
      <c r="C136" s="176">
        <v>5</v>
      </c>
      <c r="D136" s="45"/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9">
        <v>5</v>
      </c>
      <c r="K136" s="45">
        <v>0</v>
      </c>
      <c r="L136" s="288" t="s">
        <v>105</v>
      </c>
      <c r="M136" s="305"/>
    </row>
    <row r="137" spans="1:13" ht="39.75" customHeight="1">
      <c r="A137" s="51">
        <v>93</v>
      </c>
      <c r="B137" s="50" t="s">
        <v>214</v>
      </c>
      <c r="C137" s="176">
        <v>5</v>
      </c>
      <c r="D137" s="45"/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9">
        <v>5</v>
      </c>
      <c r="K137" s="45">
        <v>0</v>
      </c>
      <c r="L137" s="288" t="s">
        <v>105</v>
      </c>
      <c r="M137" s="305"/>
    </row>
    <row r="138" spans="1:13" ht="39.75" customHeight="1">
      <c r="A138" s="51">
        <v>94</v>
      </c>
      <c r="B138" s="50" t="s">
        <v>215</v>
      </c>
      <c r="C138" s="176">
        <v>5</v>
      </c>
      <c r="D138" s="45"/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9">
        <v>5</v>
      </c>
      <c r="K138" s="45">
        <v>0</v>
      </c>
      <c r="L138" s="288" t="s">
        <v>105</v>
      </c>
      <c r="M138" s="305"/>
    </row>
    <row r="139" spans="1:13" ht="39.75" customHeight="1">
      <c r="A139" s="51">
        <v>95</v>
      </c>
      <c r="B139" s="50" t="s">
        <v>216</v>
      </c>
      <c r="C139" s="176">
        <v>5</v>
      </c>
      <c r="D139" s="45"/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9">
        <v>5</v>
      </c>
      <c r="K139" s="45">
        <v>0</v>
      </c>
      <c r="L139" s="288" t="s">
        <v>105</v>
      </c>
      <c r="M139" s="305"/>
    </row>
    <row r="140" spans="1:13" ht="39.75" customHeight="1">
      <c r="A140" s="51">
        <v>96</v>
      </c>
      <c r="B140" s="50" t="s">
        <v>217</v>
      </c>
      <c r="C140" s="176">
        <v>5</v>
      </c>
      <c r="D140" s="45"/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9">
        <v>5</v>
      </c>
      <c r="K140" s="45">
        <v>0</v>
      </c>
      <c r="L140" s="288" t="s">
        <v>105</v>
      </c>
      <c r="M140" s="306"/>
    </row>
    <row r="141" spans="1:13" ht="12.75">
      <c r="A141" s="17"/>
      <c r="B141" s="99" t="s">
        <v>103</v>
      </c>
      <c r="C141" s="175">
        <v>1053.12961255</v>
      </c>
      <c r="D141" s="42">
        <v>880.85737899</v>
      </c>
      <c r="E141" s="42">
        <v>876.9699133</v>
      </c>
      <c r="F141" s="42">
        <v>794.3635135100001</v>
      </c>
      <c r="G141" s="42">
        <v>9.42563786</v>
      </c>
      <c r="H141" s="42">
        <v>747.55651351</v>
      </c>
      <c r="I141" s="42">
        <v>9.49608468</v>
      </c>
      <c r="J141" s="42">
        <v>-295.84325511</v>
      </c>
      <c r="K141" s="42">
        <v>468.11548867</v>
      </c>
      <c r="L141" s="182">
        <v>53.14316481139613</v>
      </c>
      <c r="M141" s="193"/>
    </row>
    <row r="142" spans="1:13" ht="29.25" customHeight="1">
      <c r="A142" s="51">
        <v>97</v>
      </c>
      <c r="B142" s="50" t="s">
        <v>51</v>
      </c>
      <c r="C142" s="176">
        <v>36.86676856</v>
      </c>
      <c r="D142" s="45">
        <v>2.685365546</v>
      </c>
      <c r="E142" s="45">
        <v>14.631764149999999</v>
      </c>
      <c r="F142" s="45">
        <v>13.870864359999999</v>
      </c>
      <c r="G142" s="45">
        <v>5.77539454</v>
      </c>
      <c r="H142" s="45">
        <v>13.87086436</v>
      </c>
      <c r="I142" s="45">
        <v>5.84584136</v>
      </c>
      <c r="J142" s="49">
        <v>22.23500441</v>
      </c>
      <c r="K142" s="45">
        <v>11.946398603999999</v>
      </c>
      <c r="L142" s="288">
        <v>444.8704803632719</v>
      </c>
      <c r="M142" s="197"/>
    </row>
    <row r="143" spans="1:13" ht="29.25" customHeight="1">
      <c r="A143" s="51">
        <v>98</v>
      </c>
      <c r="B143" s="50" t="s">
        <v>96</v>
      </c>
      <c r="C143" s="176">
        <v>74.95251999999999</v>
      </c>
      <c r="D143" s="45">
        <v>50.76202</v>
      </c>
      <c r="E143" s="45">
        <v>36.173820000000006</v>
      </c>
      <c r="F143" s="45">
        <v>36.173820000000006</v>
      </c>
      <c r="G143" s="45">
        <v>1.155</v>
      </c>
      <c r="H143" s="45">
        <v>36.173820000000006</v>
      </c>
      <c r="I143" s="45">
        <v>1.155</v>
      </c>
      <c r="J143" s="49">
        <v>38.778699999999986</v>
      </c>
      <c r="K143" s="45">
        <v>-14.588199999999993</v>
      </c>
      <c r="L143" s="288">
        <v>-28.738415059132777</v>
      </c>
      <c r="M143" s="197"/>
    </row>
    <row r="144" spans="1:13" ht="29.25" customHeight="1">
      <c r="A144" s="51">
        <v>99</v>
      </c>
      <c r="B144" s="50" t="s">
        <v>218</v>
      </c>
      <c r="C144" s="176">
        <v>54.040587999999985</v>
      </c>
      <c r="D144" s="45">
        <v>31</v>
      </c>
      <c r="E144" s="45">
        <v>53.7705</v>
      </c>
      <c r="F144" s="45">
        <v>46.925</v>
      </c>
      <c r="G144" s="45">
        <v>0</v>
      </c>
      <c r="H144" s="45">
        <v>0</v>
      </c>
      <c r="I144" s="45">
        <v>0</v>
      </c>
      <c r="J144" s="49">
        <v>0.270087999999987</v>
      </c>
      <c r="K144" s="45">
        <v>22.7705</v>
      </c>
      <c r="L144" s="288">
        <v>73.45322580645163</v>
      </c>
      <c r="M144" s="197"/>
    </row>
    <row r="145" spans="1:13" ht="29.25" customHeight="1">
      <c r="A145" s="51">
        <v>100</v>
      </c>
      <c r="B145" s="50" t="s">
        <v>97</v>
      </c>
      <c r="C145" s="176">
        <v>150</v>
      </c>
      <c r="D145" s="45">
        <v>75</v>
      </c>
      <c r="E145" s="45">
        <v>75</v>
      </c>
      <c r="F145" s="45">
        <v>0</v>
      </c>
      <c r="G145" s="45">
        <v>0</v>
      </c>
      <c r="H145" s="45">
        <v>0</v>
      </c>
      <c r="I145" s="45">
        <v>0</v>
      </c>
      <c r="J145" s="49">
        <v>75</v>
      </c>
      <c r="K145" s="45">
        <v>0</v>
      </c>
      <c r="L145" s="288">
        <v>0</v>
      </c>
      <c r="M145" s="197"/>
    </row>
    <row r="146" spans="1:13" ht="29.25" customHeight="1">
      <c r="A146" s="51">
        <v>101</v>
      </c>
      <c r="B146" s="50" t="s">
        <v>98</v>
      </c>
      <c r="C146" s="176">
        <v>677.0513102</v>
      </c>
      <c r="D146" s="45">
        <v>677.0513102</v>
      </c>
      <c r="E146" s="45">
        <v>677.3511302</v>
      </c>
      <c r="F146" s="45">
        <v>677.3511302</v>
      </c>
      <c r="G146" s="45">
        <v>0</v>
      </c>
      <c r="H146" s="45">
        <v>677.3511302</v>
      </c>
      <c r="I146" s="45">
        <v>0</v>
      </c>
      <c r="J146" s="49">
        <v>-0.29981999999995423</v>
      </c>
      <c r="K146" s="45">
        <v>0.29981999999995423</v>
      </c>
      <c r="L146" s="288">
        <v>0.04428320209754588</v>
      </c>
      <c r="M146" s="197"/>
    </row>
    <row r="147" spans="1:13" ht="29.25" customHeight="1" thickBot="1">
      <c r="A147" s="188">
        <v>102</v>
      </c>
      <c r="B147" s="189" t="s">
        <v>99</v>
      </c>
      <c r="C147" s="190">
        <v>60.21842579</v>
      </c>
      <c r="D147" s="55">
        <v>31.43337579</v>
      </c>
      <c r="E147" s="55">
        <v>20.04269895</v>
      </c>
      <c r="F147" s="55">
        <v>20.042698950000002</v>
      </c>
      <c r="G147" s="55">
        <v>2.4952433199999997</v>
      </c>
      <c r="H147" s="55">
        <v>20.16069895</v>
      </c>
      <c r="I147" s="55">
        <v>2.49524332</v>
      </c>
      <c r="J147" s="171">
        <v>40.175726839999996</v>
      </c>
      <c r="K147" s="55">
        <v>-11.390676840000001</v>
      </c>
      <c r="L147" s="289">
        <v>-36.23752318586079</v>
      </c>
      <c r="M147" s="198"/>
    </row>
    <row r="148" spans="1:13" ht="12.75">
      <c r="A148" s="183"/>
      <c r="B148" s="184"/>
      <c r="C148" s="74"/>
      <c r="D148" s="75"/>
      <c r="E148" s="75"/>
      <c r="F148" s="185"/>
      <c r="G148" s="185"/>
      <c r="H148" s="185"/>
      <c r="I148" s="185"/>
      <c r="J148" s="75"/>
      <c r="K148" s="185"/>
      <c r="L148" s="185"/>
      <c r="M148" s="186"/>
    </row>
    <row r="149" spans="1:13" ht="12.75">
      <c r="A149" s="183"/>
      <c r="B149" s="184"/>
      <c r="C149" s="74"/>
      <c r="D149" s="75"/>
      <c r="E149" s="75"/>
      <c r="F149" s="185"/>
      <c r="G149" s="185"/>
      <c r="H149" s="185"/>
      <c r="I149" s="185"/>
      <c r="J149" s="75"/>
      <c r="K149" s="185"/>
      <c r="L149" s="185"/>
      <c r="M149" s="186"/>
    </row>
  </sheetData>
  <sheetProtection/>
  <mergeCells count="17">
    <mergeCell ref="M27:M28"/>
    <mergeCell ref="M5:M7"/>
    <mergeCell ref="K6:K7"/>
    <mergeCell ref="L6:L7"/>
    <mergeCell ref="J5:J7"/>
    <mergeCell ref="H5:I6"/>
    <mergeCell ref="M17:M21"/>
    <mergeCell ref="M56:M140"/>
    <mergeCell ref="A2:L2"/>
    <mergeCell ref="A3:L3"/>
    <mergeCell ref="A5:A7"/>
    <mergeCell ref="B5:B7"/>
    <mergeCell ref="C5:C7"/>
    <mergeCell ref="D5:E6"/>
    <mergeCell ref="F5:G6"/>
    <mergeCell ref="M32:M33"/>
    <mergeCell ref="K5:L5"/>
  </mergeCells>
  <printOptions horizontalCentered="1"/>
  <pageMargins left="0.1968503937007874" right="0.1968503937007874" top="0.3937007874015748" bottom="0.1968503937007874" header="0.31496062992125984" footer="0.31496062992125984"/>
  <pageSetup fitToHeight="10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0"/>
  <sheetViews>
    <sheetView zoomScale="70" zoomScaleNormal="70" zoomScalePageLayoutView="0" workbookViewId="0" topLeftCell="A1">
      <pane xSplit="2" ySplit="8" topLeftCell="H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33" sqref="T33"/>
    </sheetView>
  </sheetViews>
  <sheetFormatPr defaultColWidth="9.00390625" defaultRowHeight="12.75"/>
  <cols>
    <col min="1" max="1" width="4.25390625" style="136" customWidth="1"/>
    <col min="2" max="2" width="44.125" style="93" customWidth="1"/>
    <col min="3" max="3" width="11.75390625" style="93" bestFit="1" customWidth="1"/>
    <col min="4" max="4" width="10.75390625" style="93" customWidth="1"/>
    <col min="5" max="5" width="11.75390625" style="93" customWidth="1"/>
    <col min="6" max="6" width="10.75390625" style="93" customWidth="1"/>
    <col min="7" max="7" width="11.75390625" style="93" customWidth="1"/>
    <col min="8" max="8" width="11.00390625" style="137" bestFit="1" customWidth="1"/>
    <col min="9" max="12" width="10.75390625" style="137" customWidth="1"/>
    <col min="13" max="13" width="11.75390625" style="93" customWidth="1"/>
    <col min="14" max="17" width="10.75390625" style="93" customWidth="1"/>
    <col min="18" max="18" width="11.625" style="93" customWidth="1"/>
    <col min="19" max="22" width="10.75390625" style="93" customWidth="1"/>
    <col min="23" max="23" width="9.75390625" style="257" customWidth="1"/>
    <col min="24" max="32" width="9.75390625" style="93" customWidth="1"/>
    <col min="33" max="34" width="21.00390625" style="0" customWidth="1"/>
  </cols>
  <sheetData>
    <row r="1" spans="1:32" ht="12.75">
      <c r="A1" s="85"/>
      <c r="B1" s="14"/>
      <c r="C1" s="86"/>
      <c r="D1" s="86"/>
      <c r="E1" s="86"/>
      <c r="F1" s="86"/>
      <c r="G1" s="86"/>
      <c r="H1" s="86"/>
      <c r="I1" s="86"/>
      <c r="J1" s="86"/>
      <c r="K1" s="86"/>
      <c r="L1" s="86"/>
      <c r="M1" s="14"/>
      <c r="N1" s="14"/>
      <c r="O1" s="14"/>
      <c r="P1" s="15"/>
      <c r="Q1" s="15"/>
      <c r="R1" s="14"/>
      <c r="S1" s="14"/>
      <c r="T1" s="14"/>
      <c r="U1" s="15"/>
      <c r="V1" s="15"/>
      <c r="W1" s="239"/>
      <c r="X1" s="15"/>
      <c r="Y1" s="14"/>
      <c r="Z1" s="87"/>
      <c r="AA1" s="87"/>
      <c r="AB1" s="87"/>
      <c r="AC1" s="15"/>
      <c r="AD1" s="15"/>
      <c r="AE1" s="15"/>
      <c r="AF1" s="15"/>
    </row>
    <row r="2" spans="1:32" ht="15.75">
      <c r="A2" s="372" t="s">
        <v>219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</row>
    <row r="3" spans="1:32" ht="12.75">
      <c r="A3" s="85"/>
      <c r="B3" s="14"/>
      <c r="C3" s="86"/>
      <c r="D3" s="86"/>
      <c r="E3" s="86"/>
      <c r="F3" s="86"/>
      <c r="G3" s="86"/>
      <c r="H3" s="86"/>
      <c r="I3" s="86"/>
      <c r="J3" s="86"/>
      <c r="K3" s="86"/>
      <c r="L3" s="86"/>
      <c r="M3" s="14"/>
      <c r="N3" s="14"/>
      <c r="O3" s="14"/>
      <c r="P3" s="14"/>
      <c r="Q3" s="373" t="s">
        <v>102</v>
      </c>
      <c r="R3" s="373"/>
      <c r="S3" s="373"/>
      <c r="T3" s="373"/>
      <c r="U3" s="373"/>
      <c r="V3" s="373"/>
      <c r="W3" s="239"/>
      <c r="X3" s="15"/>
      <c r="Y3" s="15"/>
      <c r="Z3" s="15"/>
      <c r="AA3" s="15"/>
      <c r="AB3" s="15"/>
      <c r="AC3" s="15"/>
      <c r="AD3" s="15"/>
      <c r="AE3" s="15"/>
      <c r="AF3" s="15"/>
    </row>
    <row r="4" spans="1:32" ht="16.5" thickBot="1">
      <c r="A4" s="85"/>
      <c r="B4" s="14"/>
      <c r="C4" s="86"/>
      <c r="D4" s="86"/>
      <c r="E4" s="86"/>
      <c r="F4" s="86"/>
      <c r="G4" s="86"/>
      <c r="H4" s="86"/>
      <c r="I4" s="86"/>
      <c r="J4" s="86"/>
      <c r="K4" s="86"/>
      <c r="L4" s="86"/>
      <c r="M4" s="14"/>
      <c r="N4" s="15"/>
      <c r="O4" s="15"/>
      <c r="P4" s="15"/>
      <c r="Q4" s="15"/>
      <c r="R4" s="14"/>
      <c r="S4" s="15"/>
      <c r="T4" s="15"/>
      <c r="U4" s="15"/>
      <c r="V4" s="15"/>
      <c r="W4" s="240"/>
      <c r="X4" s="89"/>
      <c r="Y4" s="89"/>
      <c r="Z4" s="89"/>
      <c r="AA4" s="89"/>
      <c r="AB4" s="374"/>
      <c r="AC4" s="374"/>
      <c r="AD4" s="374"/>
      <c r="AE4" s="374"/>
      <c r="AF4" s="374"/>
    </row>
    <row r="5" spans="1:34" ht="12.75" customHeight="1">
      <c r="A5" s="358" t="s">
        <v>0</v>
      </c>
      <c r="B5" s="375" t="s">
        <v>1</v>
      </c>
      <c r="C5" s="378" t="s">
        <v>119</v>
      </c>
      <c r="D5" s="379"/>
      <c r="E5" s="379"/>
      <c r="F5" s="379"/>
      <c r="G5" s="380"/>
      <c r="H5" s="378" t="s">
        <v>52</v>
      </c>
      <c r="I5" s="379"/>
      <c r="J5" s="379"/>
      <c r="K5" s="379"/>
      <c r="L5" s="380"/>
      <c r="M5" s="381" t="s">
        <v>120</v>
      </c>
      <c r="N5" s="359"/>
      <c r="O5" s="359"/>
      <c r="P5" s="359"/>
      <c r="Q5" s="360"/>
      <c r="R5" s="358" t="s">
        <v>121</v>
      </c>
      <c r="S5" s="359"/>
      <c r="T5" s="359"/>
      <c r="U5" s="359"/>
      <c r="V5" s="360"/>
      <c r="W5" s="361" t="s">
        <v>106</v>
      </c>
      <c r="X5" s="361"/>
      <c r="Y5" s="361"/>
      <c r="Z5" s="361"/>
      <c r="AA5" s="361"/>
      <c r="AB5" s="361"/>
      <c r="AC5" s="361"/>
      <c r="AD5" s="361"/>
      <c r="AE5" s="361"/>
      <c r="AF5" s="362"/>
      <c r="AG5" s="370" t="s">
        <v>242</v>
      </c>
      <c r="AH5" s="367" t="s">
        <v>243</v>
      </c>
    </row>
    <row r="6" spans="1:34" ht="12.75">
      <c r="A6" s="353"/>
      <c r="B6" s="376"/>
      <c r="C6" s="365"/>
      <c r="D6" s="347"/>
      <c r="E6" s="347"/>
      <c r="F6" s="347"/>
      <c r="G6" s="349"/>
      <c r="H6" s="365"/>
      <c r="I6" s="347"/>
      <c r="J6" s="347"/>
      <c r="K6" s="347"/>
      <c r="L6" s="349"/>
      <c r="M6" s="351"/>
      <c r="N6" s="342"/>
      <c r="O6" s="342"/>
      <c r="P6" s="342"/>
      <c r="Q6" s="345"/>
      <c r="R6" s="353"/>
      <c r="S6" s="342"/>
      <c r="T6" s="342"/>
      <c r="U6" s="342"/>
      <c r="V6" s="345"/>
      <c r="W6" s="355" t="s">
        <v>22</v>
      </c>
      <c r="X6" s="355"/>
      <c r="Y6" s="355"/>
      <c r="Z6" s="355"/>
      <c r="AA6" s="355" t="s">
        <v>23</v>
      </c>
      <c r="AB6" s="355"/>
      <c r="AC6" s="355"/>
      <c r="AD6" s="355"/>
      <c r="AE6" s="355"/>
      <c r="AF6" s="345" t="s">
        <v>122</v>
      </c>
      <c r="AG6" s="371"/>
      <c r="AH6" s="368"/>
    </row>
    <row r="7" spans="1:34" ht="12.75" customHeight="1">
      <c r="A7" s="353"/>
      <c r="B7" s="376"/>
      <c r="C7" s="365" t="s">
        <v>17</v>
      </c>
      <c r="D7" s="347" t="s">
        <v>18</v>
      </c>
      <c r="E7" s="347" t="s">
        <v>19</v>
      </c>
      <c r="F7" s="347" t="s">
        <v>53</v>
      </c>
      <c r="G7" s="349" t="s">
        <v>20</v>
      </c>
      <c r="H7" s="365" t="s">
        <v>17</v>
      </c>
      <c r="I7" s="347" t="s">
        <v>18</v>
      </c>
      <c r="J7" s="347" t="s">
        <v>19</v>
      </c>
      <c r="K7" s="347" t="s">
        <v>53</v>
      </c>
      <c r="L7" s="349" t="s">
        <v>20</v>
      </c>
      <c r="M7" s="351" t="s">
        <v>17</v>
      </c>
      <c r="N7" s="342" t="s">
        <v>18</v>
      </c>
      <c r="O7" s="342" t="s">
        <v>19</v>
      </c>
      <c r="P7" s="342" t="s">
        <v>53</v>
      </c>
      <c r="Q7" s="345" t="s">
        <v>20</v>
      </c>
      <c r="R7" s="353" t="s">
        <v>17</v>
      </c>
      <c r="S7" s="342" t="s">
        <v>18</v>
      </c>
      <c r="T7" s="342" t="s">
        <v>19</v>
      </c>
      <c r="U7" s="342" t="s">
        <v>53</v>
      </c>
      <c r="V7" s="345" t="s">
        <v>20</v>
      </c>
      <c r="W7" s="356" t="s">
        <v>54</v>
      </c>
      <c r="X7" s="342" t="s">
        <v>55</v>
      </c>
      <c r="Y7" s="342" t="s">
        <v>123</v>
      </c>
      <c r="Z7" s="342" t="s">
        <v>56</v>
      </c>
      <c r="AA7" s="342" t="s">
        <v>54</v>
      </c>
      <c r="AB7" s="342" t="s">
        <v>55</v>
      </c>
      <c r="AC7" s="342" t="s">
        <v>24</v>
      </c>
      <c r="AD7" s="342" t="s">
        <v>21</v>
      </c>
      <c r="AE7" s="342" t="s">
        <v>57</v>
      </c>
      <c r="AF7" s="363"/>
      <c r="AG7" s="371"/>
      <c r="AH7" s="368"/>
    </row>
    <row r="8" spans="1:34" ht="61.5" customHeight="1" thickBot="1">
      <c r="A8" s="354"/>
      <c r="B8" s="377"/>
      <c r="C8" s="366"/>
      <c r="D8" s="348"/>
      <c r="E8" s="348"/>
      <c r="F8" s="348"/>
      <c r="G8" s="350"/>
      <c r="H8" s="366"/>
      <c r="I8" s="348"/>
      <c r="J8" s="348"/>
      <c r="K8" s="348"/>
      <c r="L8" s="350"/>
      <c r="M8" s="352"/>
      <c r="N8" s="343"/>
      <c r="O8" s="343"/>
      <c r="P8" s="343"/>
      <c r="Q8" s="346"/>
      <c r="R8" s="354"/>
      <c r="S8" s="343"/>
      <c r="T8" s="343"/>
      <c r="U8" s="343"/>
      <c r="V8" s="346"/>
      <c r="W8" s="357"/>
      <c r="X8" s="344"/>
      <c r="Y8" s="344"/>
      <c r="Z8" s="344"/>
      <c r="AA8" s="344"/>
      <c r="AB8" s="344"/>
      <c r="AC8" s="344"/>
      <c r="AD8" s="344"/>
      <c r="AE8" s="344"/>
      <c r="AF8" s="364"/>
      <c r="AG8" s="371"/>
      <c r="AH8" s="369"/>
    </row>
    <row r="9" spans="1:34" ht="12.75">
      <c r="A9" s="90"/>
      <c r="B9" s="238" t="s">
        <v>45</v>
      </c>
      <c r="C9" s="241">
        <v>3146.27</v>
      </c>
      <c r="D9" s="91">
        <v>254.35555124</v>
      </c>
      <c r="E9" s="91">
        <v>1543.81028743</v>
      </c>
      <c r="F9" s="91">
        <v>265.5983822</v>
      </c>
      <c r="G9" s="92">
        <v>1082.50577913</v>
      </c>
      <c r="H9" s="241">
        <v>3007.60976026</v>
      </c>
      <c r="I9" s="91">
        <v>174.56993232</v>
      </c>
      <c r="J9" s="91">
        <v>930.52620058</v>
      </c>
      <c r="K9" s="91">
        <v>915.18160262</v>
      </c>
      <c r="L9" s="92">
        <v>967.83202474</v>
      </c>
      <c r="M9" s="91">
        <v>-138.66023974</v>
      </c>
      <c r="N9" s="91">
        <v>-79.78561891</v>
      </c>
      <c r="O9" s="91">
        <v>-613.28408685</v>
      </c>
      <c r="P9" s="91">
        <v>649.58322042</v>
      </c>
      <c r="Q9" s="91">
        <v>-114.67375439</v>
      </c>
      <c r="R9" s="241">
        <v>2196.82360619</v>
      </c>
      <c r="S9" s="91">
        <v>93.61821474</v>
      </c>
      <c r="T9" s="91">
        <v>681.71150477</v>
      </c>
      <c r="U9" s="91">
        <v>553.34126556</v>
      </c>
      <c r="V9" s="92">
        <v>868.15262112</v>
      </c>
      <c r="W9" s="91">
        <v>0</v>
      </c>
      <c r="X9" s="91">
        <v>0</v>
      </c>
      <c r="Y9" s="91">
        <v>0</v>
      </c>
      <c r="Z9" s="91">
        <v>12.1</v>
      </c>
      <c r="AA9" s="91">
        <v>0</v>
      </c>
      <c r="AB9" s="91">
        <v>0</v>
      </c>
      <c r="AC9" s="91">
        <v>0</v>
      </c>
      <c r="AD9" s="91">
        <v>0</v>
      </c>
      <c r="AE9" s="91">
        <v>17.357</v>
      </c>
      <c r="AF9" s="92">
        <v>0</v>
      </c>
      <c r="AG9" s="294">
        <f>AG10+AG36</f>
        <v>144172</v>
      </c>
      <c r="AH9" s="294">
        <f>AH10+AH36</f>
        <v>11645958.999999998</v>
      </c>
    </row>
    <row r="10" spans="1:34" ht="28.5" customHeight="1">
      <c r="A10" s="12">
        <v>1</v>
      </c>
      <c r="B10" s="155" t="s">
        <v>6</v>
      </c>
      <c r="C10" s="242">
        <v>117.54390601</v>
      </c>
      <c r="D10" s="94">
        <v>29.06340991</v>
      </c>
      <c r="E10" s="94">
        <v>31.68004532</v>
      </c>
      <c r="F10" s="94">
        <v>42.99275142</v>
      </c>
      <c r="G10" s="95">
        <v>13.80769935</v>
      </c>
      <c r="H10" s="242">
        <v>70.0115033</v>
      </c>
      <c r="I10" s="94">
        <v>18.7584376</v>
      </c>
      <c r="J10" s="94">
        <v>8.66689928</v>
      </c>
      <c r="K10" s="94">
        <v>33.10643066</v>
      </c>
      <c r="L10" s="95">
        <v>9.47973576</v>
      </c>
      <c r="M10" s="94">
        <v>-47.53240271</v>
      </c>
      <c r="N10" s="94">
        <v>-10.3049723</v>
      </c>
      <c r="O10" s="94">
        <v>-23.01314605</v>
      </c>
      <c r="P10" s="94">
        <v>-9.88632076</v>
      </c>
      <c r="Q10" s="94">
        <v>-4.32796359</v>
      </c>
      <c r="R10" s="242">
        <v>69.78799475</v>
      </c>
      <c r="S10" s="94">
        <v>18.6259</v>
      </c>
      <c r="T10" s="94">
        <v>10.27419433</v>
      </c>
      <c r="U10" s="94">
        <v>30.84506312</v>
      </c>
      <c r="V10" s="95">
        <v>10.0428373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5">
        <v>0</v>
      </c>
      <c r="AG10" s="295">
        <f>AG11+AG31+AG32+AG35</f>
        <v>27994</v>
      </c>
      <c r="AH10" s="295">
        <f>AH11+AH31+AH32+AH35</f>
        <v>2261305.775365535</v>
      </c>
    </row>
    <row r="11" spans="1:34" ht="25.5">
      <c r="A11" s="12" t="s">
        <v>7</v>
      </c>
      <c r="B11" s="155" t="s">
        <v>40</v>
      </c>
      <c r="C11" s="243">
        <v>112.56390601</v>
      </c>
      <c r="D11" s="96">
        <v>24.08340991</v>
      </c>
      <c r="E11" s="96">
        <v>31.68004532</v>
      </c>
      <c r="F11" s="96">
        <v>42.99275142</v>
      </c>
      <c r="G11" s="97">
        <v>13.80769935</v>
      </c>
      <c r="H11" s="242">
        <v>70.0115033</v>
      </c>
      <c r="I11" s="94">
        <v>18.7584376</v>
      </c>
      <c r="J11" s="94">
        <v>8.66689928</v>
      </c>
      <c r="K11" s="94">
        <v>33.10643066</v>
      </c>
      <c r="L11" s="95">
        <v>9.47973576</v>
      </c>
      <c r="M11" s="96">
        <v>-42.55240271</v>
      </c>
      <c r="N11" s="96">
        <v>-5.3249723</v>
      </c>
      <c r="O11" s="96">
        <v>-23.01314605</v>
      </c>
      <c r="P11" s="96">
        <v>-9.88632076</v>
      </c>
      <c r="Q11" s="96">
        <v>-4.32796359</v>
      </c>
      <c r="R11" s="243">
        <v>69.68799475</v>
      </c>
      <c r="S11" s="96">
        <v>18.6259</v>
      </c>
      <c r="T11" s="96">
        <v>10.27419433</v>
      </c>
      <c r="U11" s="96">
        <v>30.84506312</v>
      </c>
      <c r="V11" s="97">
        <v>9.9428373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7">
        <v>0</v>
      </c>
      <c r="AG11" s="295">
        <f>AG16+AG23+AG26+AG30</f>
        <v>27994</v>
      </c>
      <c r="AH11" s="295">
        <f>AH16+AH23+AH26+AH30</f>
        <v>2261305.775365535</v>
      </c>
    </row>
    <row r="12" spans="1:34" ht="12.75">
      <c r="A12" s="98"/>
      <c r="B12" s="259" t="s">
        <v>124</v>
      </c>
      <c r="C12" s="244"/>
      <c r="D12" s="100"/>
      <c r="E12" s="100"/>
      <c r="F12" s="100"/>
      <c r="G12" s="101"/>
      <c r="H12" s="244"/>
      <c r="I12" s="100"/>
      <c r="J12" s="100"/>
      <c r="K12" s="100"/>
      <c r="L12" s="101"/>
      <c r="M12" s="100"/>
      <c r="N12" s="100"/>
      <c r="O12" s="100"/>
      <c r="P12" s="100"/>
      <c r="Q12" s="100"/>
      <c r="R12" s="244"/>
      <c r="S12" s="100"/>
      <c r="T12" s="100"/>
      <c r="U12" s="100"/>
      <c r="V12" s="101"/>
      <c r="W12" s="245"/>
      <c r="X12" s="100"/>
      <c r="Y12" s="100"/>
      <c r="Z12" s="100"/>
      <c r="AA12" s="100"/>
      <c r="AB12" s="100"/>
      <c r="AC12" s="100"/>
      <c r="AD12" s="100"/>
      <c r="AE12" s="100"/>
      <c r="AF12" s="101"/>
      <c r="AG12" s="296"/>
      <c r="AH12" s="296"/>
    </row>
    <row r="13" spans="1:34" ht="38.25">
      <c r="A13" s="102" t="s">
        <v>5</v>
      </c>
      <c r="B13" s="260" t="s">
        <v>125</v>
      </c>
      <c r="C13" s="246">
        <v>0</v>
      </c>
      <c r="D13" s="103">
        <v>0</v>
      </c>
      <c r="E13" s="103">
        <v>0</v>
      </c>
      <c r="F13" s="103">
        <v>0</v>
      </c>
      <c r="G13" s="104">
        <v>0</v>
      </c>
      <c r="H13" s="246">
        <v>0</v>
      </c>
      <c r="I13" s="103">
        <v>0</v>
      </c>
      <c r="J13" s="103">
        <v>0</v>
      </c>
      <c r="K13" s="103">
        <v>0</v>
      </c>
      <c r="L13" s="104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246">
        <v>0</v>
      </c>
      <c r="S13" s="103">
        <v>0</v>
      </c>
      <c r="T13" s="103">
        <v>0</v>
      </c>
      <c r="U13" s="103">
        <v>0</v>
      </c>
      <c r="V13" s="104">
        <v>0</v>
      </c>
      <c r="W13" s="247"/>
      <c r="X13" s="103"/>
      <c r="Y13" s="103"/>
      <c r="Z13" s="103"/>
      <c r="AA13" s="103"/>
      <c r="AB13" s="103"/>
      <c r="AC13" s="103"/>
      <c r="AD13" s="103"/>
      <c r="AE13" s="103"/>
      <c r="AF13" s="104"/>
      <c r="AG13" s="297">
        <v>0</v>
      </c>
      <c r="AH13" s="297"/>
    </row>
    <row r="14" spans="1:34" ht="38.25">
      <c r="A14" s="102" t="s">
        <v>8</v>
      </c>
      <c r="B14" s="260" t="s">
        <v>126</v>
      </c>
      <c r="C14" s="246">
        <v>0</v>
      </c>
      <c r="D14" s="103">
        <v>0</v>
      </c>
      <c r="E14" s="103">
        <v>0</v>
      </c>
      <c r="F14" s="103">
        <v>0</v>
      </c>
      <c r="G14" s="104">
        <v>0</v>
      </c>
      <c r="H14" s="246">
        <v>0</v>
      </c>
      <c r="I14" s="103">
        <v>0</v>
      </c>
      <c r="J14" s="103">
        <v>0</v>
      </c>
      <c r="K14" s="103">
        <v>0</v>
      </c>
      <c r="L14" s="104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246">
        <v>0</v>
      </c>
      <c r="S14" s="103">
        <v>0</v>
      </c>
      <c r="T14" s="103">
        <v>0</v>
      </c>
      <c r="U14" s="103">
        <v>0</v>
      </c>
      <c r="V14" s="104">
        <v>0</v>
      </c>
      <c r="W14" s="247"/>
      <c r="X14" s="103"/>
      <c r="Y14" s="103"/>
      <c r="Z14" s="103"/>
      <c r="AA14" s="103"/>
      <c r="AB14" s="103"/>
      <c r="AC14" s="103"/>
      <c r="AD14" s="103"/>
      <c r="AE14" s="103"/>
      <c r="AF14" s="104"/>
      <c r="AG14" s="297">
        <v>0</v>
      </c>
      <c r="AH14" s="297"/>
    </row>
    <row r="15" spans="1:34" ht="38.25">
      <c r="A15" s="102" t="s">
        <v>112</v>
      </c>
      <c r="B15" s="260" t="s">
        <v>127</v>
      </c>
      <c r="C15" s="246">
        <v>0</v>
      </c>
      <c r="D15" s="103">
        <v>0</v>
      </c>
      <c r="E15" s="103">
        <v>0</v>
      </c>
      <c r="F15" s="103">
        <v>0</v>
      </c>
      <c r="G15" s="104">
        <v>0</v>
      </c>
      <c r="H15" s="246">
        <v>0</v>
      </c>
      <c r="I15" s="103">
        <v>0</v>
      </c>
      <c r="J15" s="103">
        <v>0</v>
      </c>
      <c r="K15" s="103">
        <v>0</v>
      </c>
      <c r="L15" s="104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246">
        <v>0</v>
      </c>
      <c r="S15" s="103">
        <v>0</v>
      </c>
      <c r="T15" s="103">
        <v>0</v>
      </c>
      <c r="U15" s="103">
        <v>0</v>
      </c>
      <c r="V15" s="104">
        <v>0</v>
      </c>
      <c r="W15" s="247"/>
      <c r="X15" s="103"/>
      <c r="Y15" s="103"/>
      <c r="Z15" s="103"/>
      <c r="AA15" s="103"/>
      <c r="AB15" s="103"/>
      <c r="AC15" s="103"/>
      <c r="AD15" s="103"/>
      <c r="AE15" s="103"/>
      <c r="AF15" s="104"/>
      <c r="AG15" s="297">
        <v>0</v>
      </c>
      <c r="AH15" s="297"/>
    </row>
    <row r="16" spans="1:34" ht="12.75">
      <c r="A16" s="105"/>
      <c r="B16" s="261" t="s">
        <v>128</v>
      </c>
      <c r="C16" s="243">
        <v>0</v>
      </c>
      <c r="D16" s="96">
        <v>0</v>
      </c>
      <c r="E16" s="96">
        <v>0</v>
      </c>
      <c r="F16" s="96">
        <v>0</v>
      </c>
      <c r="G16" s="97">
        <v>0</v>
      </c>
      <c r="H16" s="242">
        <v>0</v>
      </c>
      <c r="I16" s="94">
        <v>0</v>
      </c>
      <c r="J16" s="94">
        <v>0</v>
      </c>
      <c r="K16" s="94">
        <v>0</v>
      </c>
      <c r="L16" s="95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243">
        <v>0</v>
      </c>
      <c r="S16" s="96">
        <v>0</v>
      </c>
      <c r="T16" s="96">
        <v>0</v>
      </c>
      <c r="U16" s="96">
        <v>0</v>
      </c>
      <c r="V16" s="97">
        <v>0</v>
      </c>
      <c r="W16" s="248"/>
      <c r="X16" s="96"/>
      <c r="Y16" s="96"/>
      <c r="Z16" s="96">
        <v>0</v>
      </c>
      <c r="AA16" s="96"/>
      <c r="AB16" s="96"/>
      <c r="AC16" s="96"/>
      <c r="AD16" s="96"/>
      <c r="AE16" s="96">
        <v>0</v>
      </c>
      <c r="AF16" s="97"/>
      <c r="AG16" s="297"/>
      <c r="AH16" s="297"/>
    </row>
    <row r="17" spans="1:34" ht="12.75">
      <c r="A17" s="98"/>
      <c r="B17" s="259" t="s">
        <v>64</v>
      </c>
      <c r="C17" s="244"/>
      <c r="D17" s="100"/>
      <c r="E17" s="100"/>
      <c r="F17" s="100"/>
      <c r="G17" s="101"/>
      <c r="H17" s="244"/>
      <c r="I17" s="100"/>
      <c r="J17" s="100"/>
      <c r="K17" s="100"/>
      <c r="L17" s="101"/>
      <c r="M17" s="100"/>
      <c r="N17" s="100"/>
      <c r="O17" s="100"/>
      <c r="P17" s="100"/>
      <c r="Q17" s="100"/>
      <c r="R17" s="244"/>
      <c r="S17" s="100"/>
      <c r="T17" s="100"/>
      <c r="U17" s="100"/>
      <c r="V17" s="101"/>
      <c r="W17" s="245"/>
      <c r="X17" s="100"/>
      <c r="Y17" s="100"/>
      <c r="Z17" s="100"/>
      <c r="AA17" s="100"/>
      <c r="AB17" s="100"/>
      <c r="AC17" s="100"/>
      <c r="AD17" s="100"/>
      <c r="AE17" s="100"/>
      <c r="AF17" s="101"/>
      <c r="AG17" s="296"/>
      <c r="AH17" s="296"/>
    </row>
    <row r="18" spans="1:34" ht="25.5">
      <c r="A18" s="102">
        <v>4</v>
      </c>
      <c r="B18" s="260" t="s">
        <v>129</v>
      </c>
      <c r="C18" s="246">
        <v>8.46</v>
      </c>
      <c r="D18" s="103">
        <v>8.46</v>
      </c>
      <c r="E18" s="103">
        <v>0</v>
      </c>
      <c r="F18" s="103">
        <v>0</v>
      </c>
      <c r="G18" s="104">
        <v>0</v>
      </c>
      <c r="H18" s="246">
        <v>6.1659</v>
      </c>
      <c r="I18" s="103">
        <v>6.1659</v>
      </c>
      <c r="J18" s="103">
        <v>0</v>
      </c>
      <c r="K18" s="103">
        <v>0</v>
      </c>
      <c r="L18" s="104">
        <v>0</v>
      </c>
      <c r="M18" s="103">
        <v>-2.2941</v>
      </c>
      <c r="N18" s="103">
        <v>-2.2941</v>
      </c>
      <c r="O18" s="103">
        <v>0</v>
      </c>
      <c r="P18" s="103">
        <v>0</v>
      </c>
      <c r="Q18" s="103">
        <v>0</v>
      </c>
      <c r="R18" s="246">
        <v>6.1659</v>
      </c>
      <c r="S18" s="103">
        <v>6.1659</v>
      </c>
      <c r="T18" s="103">
        <v>0</v>
      </c>
      <c r="U18" s="103">
        <v>0</v>
      </c>
      <c r="V18" s="104">
        <v>0</v>
      </c>
      <c r="W18" s="247"/>
      <c r="X18" s="103"/>
      <c r="Y18" s="103"/>
      <c r="Z18" s="103"/>
      <c r="AA18" s="103"/>
      <c r="AB18" s="103"/>
      <c r="AC18" s="103"/>
      <c r="AD18" s="103"/>
      <c r="AE18" s="103"/>
      <c r="AF18" s="104"/>
      <c r="AG18" s="297">
        <v>0</v>
      </c>
      <c r="AH18" s="297"/>
    </row>
    <row r="19" spans="1:34" ht="25.5">
      <c r="A19" s="102">
        <v>5</v>
      </c>
      <c r="B19" s="260" t="s">
        <v>130</v>
      </c>
      <c r="C19" s="246">
        <v>9.74</v>
      </c>
      <c r="D19" s="103">
        <v>9.17446799</v>
      </c>
      <c r="E19" s="103">
        <v>0</v>
      </c>
      <c r="F19" s="103">
        <v>0</v>
      </c>
      <c r="G19" s="104">
        <v>0.56553201</v>
      </c>
      <c r="H19" s="246">
        <v>9</v>
      </c>
      <c r="I19" s="103">
        <v>9</v>
      </c>
      <c r="J19" s="103">
        <v>0</v>
      </c>
      <c r="K19" s="103">
        <v>0</v>
      </c>
      <c r="L19" s="104">
        <v>0</v>
      </c>
      <c r="M19" s="103">
        <v>-0.74</v>
      </c>
      <c r="N19" s="103">
        <v>-0.17446799</v>
      </c>
      <c r="O19" s="103">
        <v>0</v>
      </c>
      <c r="P19" s="103">
        <v>0</v>
      </c>
      <c r="Q19" s="103">
        <v>-0.56553201</v>
      </c>
      <c r="R19" s="246">
        <v>9.84</v>
      </c>
      <c r="S19" s="103">
        <v>9.74</v>
      </c>
      <c r="T19" s="103">
        <v>0</v>
      </c>
      <c r="U19" s="103">
        <v>0</v>
      </c>
      <c r="V19" s="104">
        <v>0.1</v>
      </c>
      <c r="W19" s="247"/>
      <c r="X19" s="103"/>
      <c r="Y19" s="103"/>
      <c r="Z19" s="103"/>
      <c r="AA19" s="103"/>
      <c r="AB19" s="103"/>
      <c r="AC19" s="103"/>
      <c r="AD19" s="103"/>
      <c r="AE19" s="103"/>
      <c r="AF19" s="104"/>
      <c r="AG19" s="297">
        <v>0</v>
      </c>
      <c r="AH19" s="297"/>
    </row>
    <row r="20" spans="1:34" ht="25.5">
      <c r="A20" s="102">
        <v>6</v>
      </c>
      <c r="B20" s="260" t="s">
        <v>131</v>
      </c>
      <c r="C20" s="246">
        <v>59.99</v>
      </c>
      <c r="D20" s="103">
        <v>0.781267</v>
      </c>
      <c r="E20" s="103">
        <v>12.2278908</v>
      </c>
      <c r="F20" s="103">
        <v>38.614392</v>
      </c>
      <c r="G20" s="104">
        <v>8.3664502</v>
      </c>
      <c r="H20" s="246">
        <v>49.84213238</v>
      </c>
      <c r="I20" s="103">
        <v>2.685</v>
      </c>
      <c r="J20" s="103">
        <v>7.94993688</v>
      </c>
      <c r="K20" s="103">
        <v>30.84506312</v>
      </c>
      <c r="L20" s="104">
        <v>8.36213238</v>
      </c>
      <c r="M20" s="103">
        <v>-10.14786762</v>
      </c>
      <c r="N20" s="103">
        <v>1.903733</v>
      </c>
      <c r="O20" s="103">
        <v>-4.27795392</v>
      </c>
      <c r="P20" s="103">
        <v>-7.76932888</v>
      </c>
      <c r="Q20" s="103">
        <v>-0.00431782</v>
      </c>
      <c r="R20" s="246">
        <v>52.20138983</v>
      </c>
      <c r="S20" s="103">
        <v>2.72</v>
      </c>
      <c r="T20" s="103">
        <v>10.27419433</v>
      </c>
      <c r="U20" s="103">
        <v>30.84506312</v>
      </c>
      <c r="V20" s="104">
        <v>8.36213238</v>
      </c>
      <c r="W20" s="247"/>
      <c r="X20" s="103"/>
      <c r="Y20" s="103"/>
      <c r="Z20" s="103"/>
      <c r="AA20" s="103"/>
      <c r="AB20" s="103"/>
      <c r="AC20" s="103"/>
      <c r="AD20" s="103"/>
      <c r="AE20" s="103"/>
      <c r="AF20" s="104"/>
      <c r="AG20" s="297">
        <v>0</v>
      </c>
      <c r="AH20" s="297"/>
    </row>
    <row r="21" spans="1:34" ht="25.5">
      <c r="A21" s="102">
        <v>7</v>
      </c>
      <c r="B21" s="260" t="s">
        <v>132</v>
      </c>
      <c r="C21" s="246">
        <v>5</v>
      </c>
      <c r="D21" s="103">
        <v>0.9075376</v>
      </c>
      <c r="E21" s="103">
        <v>2.89849219</v>
      </c>
      <c r="F21" s="103">
        <v>0.26398658</v>
      </c>
      <c r="G21" s="104">
        <v>0.92998363</v>
      </c>
      <c r="H21" s="246">
        <v>3.522766</v>
      </c>
      <c r="I21" s="103">
        <v>0.9075376</v>
      </c>
      <c r="J21" s="103">
        <v>0.7169624</v>
      </c>
      <c r="K21" s="103">
        <v>1.898266</v>
      </c>
      <c r="L21" s="104">
        <v>0</v>
      </c>
      <c r="M21" s="103">
        <v>-1.477234</v>
      </c>
      <c r="N21" s="103">
        <v>0</v>
      </c>
      <c r="O21" s="103">
        <v>-2.1815298</v>
      </c>
      <c r="P21" s="103">
        <v>1.63427942</v>
      </c>
      <c r="Q21" s="103">
        <v>-0.92998363</v>
      </c>
      <c r="R21" s="246">
        <v>0</v>
      </c>
      <c r="S21" s="103">
        <v>0</v>
      </c>
      <c r="T21" s="103">
        <v>0</v>
      </c>
      <c r="U21" s="103">
        <v>0</v>
      </c>
      <c r="V21" s="104">
        <v>0</v>
      </c>
      <c r="W21" s="247"/>
      <c r="X21" s="103"/>
      <c r="Y21" s="103"/>
      <c r="Z21" s="103"/>
      <c r="AA21" s="103"/>
      <c r="AB21" s="103"/>
      <c r="AC21" s="103"/>
      <c r="AD21" s="103"/>
      <c r="AE21" s="103"/>
      <c r="AF21" s="104"/>
      <c r="AG21" s="297">
        <v>0</v>
      </c>
      <c r="AH21" s="297"/>
    </row>
    <row r="22" spans="1:34" ht="25.5">
      <c r="A22" s="102">
        <v>8</v>
      </c>
      <c r="B22" s="260" t="s">
        <v>133</v>
      </c>
      <c r="C22" s="246">
        <v>6</v>
      </c>
      <c r="D22" s="103">
        <v>1.76992799</v>
      </c>
      <c r="E22" s="103">
        <v>1.87543194</v>
      </c>
      <c r="F22" s="103">
        <v>1.68932081</v>
      </c>
      <c r="G22" s="104">
        <v>0.66531926</v>
      </c>
      <c r="H22" s="246">
        <v>0</v>
      </c>
      <c r="I22" s="103">
        <v>0</v>
      </c>
      <c r="J22" s="103">
        <v>0</v>
      </c>
      <c r="K22" s="103">
        <v>0</v>
      </c>
      <c r="L22" s="104">
        <v>0</v>
      </c>
      <c r="M22" s="103">
        <v>-6</v>
      </c>
      <c r="N22" s="103">
        <v>-1.76992799</v>
      </c>
      <c r="O22" s="103">
        <v>-1.87543194</v>
      </c>
      <c r="P22" s="103">
        <v>-1.68932081</v>
      </c>
      <c r="Q22" s="103">
        <v>-0.66531926</v>
      </c>
      <c r="R22" s="246">
        <v>0</v>
      </c>
      <c r="S22" s="103">
        <v>0</v>
      </c>
      <c r="T22" s="103">
        <v>0</v>
      </c>
      <c r="U22" s="103">
        <v>0</v>
      </c>
      <c r="V22" s="104">
        <v>0</v>
      </c>
      <c r="W22" s="247"/>
      <c r="X22" s="103"/>
      <c r="Y22" s="103"/>
      <c r="Z22" s="103"/>
      <c r="AA22" s="103"/>
      <c r="AB22" s="103"/>
      <c r="AC22" s="103"/>
      <c r="AD22" s="103"/>
      <c r="AE22" s="103"/>
      <c r="AF22" s="104"/>
      <c r="AG22" s="297">
        <v>0</v>
      </c>
      <c r="AH22" s="297"/>
    </row>
    <row r="23" spans="1:34" ht="12.75">
      <c r="A23" s="105"/>
      <c r="B23" s="261" t="s">
        <v>65</v>
      </c>
      <c r="C23" s="243">
        <v>89.19</v>
      </c>
      <c r="D23" s="96">
        <v>21.09320059</v>
      </c>
      <c r="E23" s="96">
        <v>17.00181493</v>
      </c>
      <c r="F23" s="96">
        <v>40.56769939</v>
      </c>
      <c r="G23" s="97">
        <v>10.52728509</v>
      </c>
      <c r="H23" s="242">
        <v>68.53079838</v>
      </c>
      <c r="I23" s="94">
        <v>18.7584376</v>
      </c>
      <c r="J23" s="94">
        <v>8.66689928</v>
      </c>
      <c r="K23" s="94">
        <v>32.74332912</v>
      </c>
      <c r="L23" s="95">
        <v>8.36213238</v>
      </c>
      <c r="M23" s="96">
        <v>-20.65920162</v>
      </c>
      <c r="N23" s="96">
        <v>-2.33476298</v>
      </c>
      <c r="O23" s="96">
        <v>-8.33491566</v>
      </c>
      <c r="P23" s="96">
        <v>-7.82437027</v>
      </c>
      <c r="Q23" s="96">
        <v>-2.16515271</v>
      </c>
      <c r="R23" s="243">
        <v>68.20728983</v>
      </c>
      <c r="S23" s="96">
        <v>18.6259</v>
      </c>
      <c r="T23" s="96">
        <v>10.27419433</v>
      </c>
      <c r="U23" s="96">
        <v>30.84506312</v>
      </c>
      <c r="V23" s="97">
        <v>8.46213238</v>
      </c>
      <c r="W23" s="248"/>
      <c r="X23" s="96"/>
      <c r="Y23" s="96"/>
      <c r="Z23" s="96">
        <v>0</v>
      </c>
      <c r="AA23" s="96"/>
      <c r="AB23" s="96"/>
      <c r="AC23" s="96"/>
      <c r="AD23" s="96"/>
      <c r="AE23" s="96">
        <v>0</v>
      </c>
      <c r="AF23" s="97"/>
      <c r="AG23" s="297"/>
      <c r="AH23" s="297"/>
    </row>
    <row r="24" spans="1:34" ht="12.75">
      <c r="A24" s="98"/>
      <c r="B24" s="259" t="s">
        <v>66</v>
      </c>
      <c r="C24" s="244"/>
      <c r="D24" s="100"/>
      <c r="E24" s="100"/>
      <c r="F24" s="100"/>
      <c r="G24" s="101"/>
      <c r="H24" s="244"/>
      <c r="I24" s="100"/>
      <c r="J24" s="100"/>
      <c r="K24" s="100"/>
      <c r="L24" s="101"/>
      <c r="M24" s="100"/>
      <c r="N24" s="100"/>
      <c r="O24" s="100"/>
      <c r="P24" s="100"/>
      <c r="Q24" s="100"/>
      <c r="R24" s="244"/>
      <c r="S24" s="100"/>
      <c r="T24" s="100"/>
      <c r="U24" s="100"/>
      <c r="V24" s="101"/>
      <c r="W24" s="245"/>
      <c r="X24" s="100"/>
      <c r="Y24" s="100"/>
      <c r="Z24" s="100"/>
      <c r="AA24" s="100"/>
      <c r="AB24" s="100"/>
      <c r="AC24" s="100"/>
      <c r="AD24" s="100"/>
      <c r="AE24" s="100"/>
      <c r="AF24" s="101"/>
      <c r="AG24" s="296"/>
      <c r="AH24" s="296"/>
    </row>
    <row r="25" spans="1:34" ht="25.5">
      <c r="A25" s="107">
        <v>9</v>
      </c>
      <c r="B25" s="262" t="s">
        <v>67</v>
      </c>
      <c r="C25" s="246">
        <v>0.87390601</v>
      </c>
      <c r="D25" s="103">
        <v>0</v>
      </c>
      <c r="E25" s="103">
        <v>0</v>
      </c>
      <c r="F25" s="103">
        <v>0</v>
      </c>
      <c r="G25" s="104">
        <v>0.87390601</v>
      </c>
      <c r="H25" s="246">
        <v>0.86360519</v>
      </c>
      <c r="I25" s="103">
        <v>0</v>
      </c>
      <c r="J25" s="103">
        <v>0</v>
      </c>
      <c r="K25" s="103">
        <v>0</v>
      </c>
      <c r="L25" s="104">
        <v>0.86360519</v>
      </c>
      <c r="M25" s="103">
        <v>-0.01030082</v>
      </c>
      <c r="N25" s="103">
        <v>0</v>
      </c>
      <c r="O25" s="103">
        <v>0</v>
      </c>
      <c r="P25" s="103">
        <v>0</v>
      </c>
      <c r="Q25" s="103">
        <v>-0.01030082</v>
      </c>
      <c r="R25" s="246">
        <v>0.86360519</v>
      </c>
      <c r="S25" s="103">
        <v>0</v>
      </c>
      <c r="T25" s="103">
        <v>0</v>
      </c>
      <c r="U25" s="103">
        <v>0</v>
      </c>
      <c r="V25" s="104">
        <v>0.86360519</v>
      </c>
      <c r="W25" s="247"/>
      <c r="X25" s="103"/>
      <c r="Y25" s="103"/>
      <c r="Z25" s="103"/>
      <c r="AA25" s="103"/>
      <c r="AB25" s="103"/>
      <c r="AC25" s="103"/>
      <c r="AD25" s="103"/>
      <c r="AE25" s="103"/>
      <c r="AF25" s="104"/>
      <c r="AG25" s="297">
        <v>675</v>
      </c>
      <c r="AH25" s="297">
        <v>54525.305364425825</v>
      </c>
    </row>
    <row r="26" spans="1:34" ht="12.75">
      <c r="A26" s="105"/>
      <c r="B26" s="261" t="s">
        <v>68</v>
      </c>
      <c r="C26" s="242">
        <v>0.87390601</v>
      </c>
      <c r="D26" s="94">
        <v>0</v>
      </c>
      <c r="E26" s="94">
        <v>0</v>
      </c>
      <c r="F26" s="94">
        <v>0</v>
      </c>
      <c r="G26" s="95">
        <v>0.87390601</v>
      </c>
      <c r="H26" s="242">
        <v>0.86360519</v>
      </c>
      <c r="I26" s="94">
        <v>0</v>
      </c>
      <c r="J26" s="94">
        <v>0</v>
      </c>
      <c r="K26" s="94">
        <v>0</v>
      </c>
      <c r="L26" s="95">
        <v>0.86360519</v>
      </c>
      <c r="M26" s="94">
        <v>-0.01030082</v>
      </c>
      <c r="N26" s="94">
        <v>0</v>
      </c>
      <c r="O26" s="94">
        <v>0</v>
      </c>
      <c r="P26" s="94">
        <v>0</v>
      </c>
      <c r="Q26" s="94">
        <v>-0.01030082</v>
      </c>
      <c r="R26" s="242">
        <v>0.86360519</v>
      </c>
      <c r="S26" s="94">
        <v>0</v>
      </c>
      <c r="T26" s="94">
        <v>0</v>
      </c>
      <c r="U26" s="94">
        <v>0</v>
      </c>
      <c r="V26" s="95">
        <v>0.86360519</v>
      </c>
      <c r="W26" s="249"/>
      <c r="X26" s="94"/>
      <c r="Y26" s="94"/>
      <c r="Z26" s="94">
        <v>0</v>
      </c>
      <c r="AA26" s="94"/>
      <c r="AB26" s="94"/>
      <c r="AC26" s="94"/>
      <c r="AD26" s="94"/>
      <c r="AE26" s="94">
        <v>0</v>
      </c>
      <c r="AF26" s="95"/>
      <c r="AG26" s="295">
        <f>SUM(AG25)</f>
        <v>675</v>
      </c>
      <c r="AH26" s="295">
        <f>SUM(AH25)</f>
        <v>54525.305364425825</v>
      </c>
    </row>
    <row r="27" spans="1:34" ht="12.75">
      <c r="A27" s="98"/>
      <c r="B27" s="259" t="s">
        <v>134</v>
      </c>
      <c r="C27" s="244"/>
      <c r="D27" s="100"/>
      <c r="E27" s="100"/>
      <c r="F27" s="100"/>
      <c r="G27" s="101"/>
      <c r="H27" s="244"/>
      <c r="I27" s="100"/>
      <c r="J27" s="100"/>
      <c r="K27" s="100"/>
      <c r="L27" s="101"/>
      <c r="M27" s="100"/>
      <c r="N27" s="100"/>
      <c r="O27" s="100"/>
      <c r="P27" s="100"/>
      <c r="Q27" s="100"/>
      <c r="R27" s="244"/>
      <c r="S27" s="100"/>
      <c r="T27" s="100"/>
      <c r="U27" s="100"/>
      <c r="V27" s="101"/>
      <c r="W27" s="245"/>
      <c r="X27" s="100"/>
      <c r="Y27" s="100"/>
      <c r="Z27" s="100"/>
      <c r="AA27" s="100"/>
      <c r="AB27" s="100"/>
      <c r="AC27" s="100"/>
      <c r="AD27" s="100"/>
      <c r="AE27" s="100"/>
      <c r="AF27" s="101"/>
      <c r="AG27" s="296"/>
      <c r="AH27" s="296"/>
    </row>
    <row r="28" spans="1:34" ht="27" customHeight="1">
      <c r="A28" s="107" t="s">
        <v>135</v>
      </c>
      <c r="B28" s="262" t="s">
        <v>136</v>
      </c>
      <c r="C28" s="246">
        <v>2</v>
      </c>
      <c r="D28" s="103">
        <v>0.37619946</v>
      </c>
      <c r="E28" s="103">
        <v>0.7185706</v>
      </c>
      <c r="F28" s="103">
        <v>0.70537398</v>
      </c>
      <c r="G28" s="104">
        <v>0.19985596</v>
      </c>
      <c r="H28" s="246">
        <v>0.61709973</v>
      </c>
      <c r="I28" s="103">
        <v>0</v>
      </c>
      <c r="J28" s="103">
        <v>0</v>
      </c>
      <c r="K28" s="103">
        <v>0.36310154</v>
      </c>
      <c r="L28" s="104">
        <v>0.25399819</v>
      </c>
      <c r="M28" s="103">
        <v>-1.38290027</v>
      </c>
      <c r="N28" s="103">
        <v>-0.37619946</v>
      </c>
      <c r="O28" s="103">
        <v>-0.7185706</v>
      </c>
      <c r="P28" s="103">
        <v>-0.34227244</v>
      </c>
      <c r="Q28" s="103">
        <v>0.05414223</v>
      </c>
      <c r="R28" s="246">
        <v>0.61709973</v>
      </c>
      <c r="S28" s="103">
        <v>0</v>
      </c>
      <c r="T28" s="103">
        <v>0</v>
      </c>
      <c r="U28" s="103">
        <v>0</v>
      </c>
      <c r="V28" s="104">
        <v>0.61709973</v>
      </c>
      <c r="W28" s="247"/>
      <c r="X28" s="103"/>
      <c r="Y28" s="103"/>
      <c r="Z28" s="103"/>
      <c r="AA28" s="103"/>
      <c r="AB28" s="103"/>
      <c r="AC28" s="103"/>
      <c r="AD28" s="103"/>
      <c r="AE28" s="103"/>
      <c r="AF28" s="104"/>
      <c r="AG28" s="297">
        <v>26000</v>
      </c>
      <c r="AH28" s="297">
        <v>2100233.984407513</v>
      </c>
    </row>
    <row r="29" spans="1:34" ht="38.25">
      <c r="A29" s="102" t="s">
        <v>137</v>
      </c>
      <c r="B29" s="260" t="s">
        <v>138</v>
      </c>
      <c r="C29" s="246">
        <v>20.5</v>
      </c>
      <c r="D29" s="103">
        <v>2.61400986</v>
      </c>
      <c r="E29" s="103">
        <v>13.95965979</v>
      </c>
      <c r="F29" s="103">
        <v>1.71967806</v>
      </c>
      <c r="G29" s="104">
        <v>2.20665229</v>
      </c>
      <c r="H29" s="246">
        <v>0</v>
      </c>
      <c r="I29" s="103">
        <v>0</v>
      </c>
      <c r="J29" s="103">
        <v>0</v>
      </c>
      <c r="K29" s="103">
        <v>0</v>
      </c>
      <c r="L29" s="104">
        <v>0</v>
      </c>
      <c r="M29" s="103">
        <v>-20.5</v>
      </c>
      <c r="N29" s="103">
        <v>-2.61400986</v>
      </c>
      <c r="O29" s="103">
        <v>-13.95965979</v>
      </c>
      <c r="P29" s="103">
        <v>-1.71967806</v>
      </c>
      <c r="Q29" s="103">
        <v>-2.20665229</v>
      </c>
      <c r="R29" s="246">
        <v>0</v>
      </c>
      <c r="S29" s="103">
        <v>0</v>
      </c>
      <c r="T29" s="103">
        <v>0</v>
      </c>
      <c r="U29" s="103">
        <v>0</v>
      </c>
      <c r="V29" s="104">
        <v>0</v>
      </c>
      <c r="W29" s="247"/>
      <c r="X29" s="103"/>
      <c r="Y29" s="103"/>
      <c r="Z29" s="103"/>
      <c r="AA29" s="103"/>
      <c r="AB29" s="103"/>
      <c r="AC29" s="103"/>
      <c r="AD29" s="103"/>
      <c r="AE29" s="103"/>
      <c r="AF29" s="104"/>
      <c r="AG29" s="297">
        <v>1319</v>
      </c>
      <c r="AH29" s="297">
        <v>106546.48559359653</v>
      </c>
    </row>
    <row r="30" spans="1:34" ht="12.75">
      <c r="A30" s="105"/>
      <c r="B30" s="261" t="s">
        <v>139</v>
      </c>
      <c r="C30" s="242">
        <v>22.5</v>
      </c>
      <c r="D30" s="94">
        <v>2.99020932</v>
      </c>
      <c r="E30" s="94">
        <v>14.67823039</v>
      </c>
      <c r="F30" s="94">
        <v>2.42505204</v>
      </c>
      <c r="G30" s="95">
        <v>2.40650825</v>
      </c>
      <c r="H30" s="242">
        <v>0.61709973</v>
      </c>
      <c r="I30" s="94">
        <v>0</v>
      </c>
      <c r="J30" s="94">
        <v>0</v>
      </c>
      <c r="K30" s="94">
        <v>0.36310154</v>
      </c>
      <c r="L30" s="95">
        <v>0.25399819</v>
      </c>
      <c r="M30" s="94">
        <v>-21.88290027</v>
      </c>
      <c r="N30" s="94">
        <v>-2.99020932</v>
      </c>
      <c r="O30" s="94">
        <v>-14.67823039</v>
      </c>
      <c r="P30" s="94">
        <v>-2.0619505</v>
      </c>
      <c r="Q30" s="94">
        <v>-2.15251006</v>
      </c>
      <c r="R30" s="242">
        <v>0.61709973</v>
      </c>
      <c r="S30" s="94">
        <v>0</v>
      </c>
      <c r="T30" s="94">
        <v>0</v>
      </c>
      <c r="U30" s="94">
        <v>0</v>
      </c>
      <c r="V30" s="95">
        <v>0.61709973</v>
      </c>
      <c r="W30" s="249"/>
      <c r="X30" s="249"/>
      <c r="Y30" s="249"/>
      <c r="Z30" s="249"/>
      <c r="AA30" s="249"/>
      <c r="AB30" s="249"/>
      <c r="AC30" s="249"/>
      <c r="AD30" s="249"/>
      <c r="AE30" s="249"/>
      <c r="AF30" s="95"/>
      <c r="AG30" s="295">
        <f>SUM(AG28:AG29)</f>
        <v>27319</v>
      </c>
      <c r="AH30" s="295">
        <f>SUM(AH28:AH29)</f>
        <v>2206780.4700011094</v>
      </c>
    </row>
    <row r="31" spans="1:34" ht="25.5">
      <c r="A31" s="105" t="s">
        <v>9</v>
      </c>
      <c r="B31" s="263" t="s">
        <v>41</v>
      </c>
      <c r="C31" s="246">
        <v>0</v>
      </c>
      <c r="D31" s="103">
        <v>0</v>
      </c>
      <c r="E31" s="103">
        <v>0</v>
      </c>
      <c r="F31" s="103">
        <v>0</v>
      </c>
      <c r="G31" s="104">
        <v>0</v>
      </c>
      <c r="H31" s="246">
        <v>0</v>
      </c>
      <c r="I31" s="103">
        <v>0</v>
      </c>
      <c r="J31" s="103">
        <v>0</v>
      </c>
      <c r="K31" s="103">
        <v>0</v>
      </c>
      <c r="L31" s="104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246">
        <v>0</v>
      </c>
      <c r="S31" s="103">
        <v>0</v>
      </c>
      <c r="T31" s="103">
        <v>0</v>
      </c>
      <c r="U31" s="103">
        <v>0</v>
      </c>
      <c r="V31" s="104">
        <v>0</v>
      </c>
      <c r="W31" s="247"/>
      <c r="X31" s="247"/>
      <c r="Y31" s="247"/>
      <c r="Z31" s="247"/>
      <c r="AA31" s="247"/>
      <c r="AB31" s="247"/>
      <c r="AC31" s="247"/>
      <c r="AD31" s="247"/>
      <c r="AE31" s="247"/>
      <c r="AF31" s="104"/>
      <c r="AG31" s="297"/>
      <c r="AH31" s="297"/>
    </row>
    <row r="32" spans="1:34" ht="12.75">
      <c r="A32" s="105" t="s">
        <v>11</v>
      </c>
      <c r="B32" s="263" t="s">
        <v>12</v>
      </c>
      <c r="C32" s="243">
        <v>4.98</v>
      </c>
      <c r="D32" s="96">
        <v>4.98</v>
      </c>
      <c r="E32" s="96">
        <v>0</v>
      </c>
      <c r="F32" s="96">
        <v>0</v>
      </c>
      <c r="G32" s="97">
        <v>0</v>
      </c>
      <c r="H32" s="242">
        <v>0</v>
      </c>
      <c r="I32" s="94">
        <v>0</v>
      </c>
      <c r="J32" s="94">
        <v>0</v>
      </c>
      <c r="K32" s="94">
        <v>0</v>
      </c>
      <c r="L32" s="95">
        <v>0</v>
      </c>
      <c r="M32" s="96">
        <v>-4.98</v>
      </c>
      <c r="N32" s="96">
        <v>-4.98</v>
      </c>
      <c r="O32" s="96">
        <v>0</v>
      </c>
      <c r="P32" s="96">
        <v>0</v>
      </c>
      <c r="Q32" s="96">
        <v>0</v>
      </c>
      <c r="R32" s="243">
        <v>0.1</v>
      </c>
      <c r="S32" s="96">
        <v>0</v>
      </c>
      <c r="T32" s="96">
        <v>0</v>
      </c>
      <c r="U32" s="96">
        <v>0</v>
      </c>
      <c r="V32" s="97">
        <v>0.1</v>
      </c>
      <c r="W32" s="248"/>
      <c r="X32" s="248"/>
      <c r="Y32" s="248"/>
      <c r="Z32" s="248"/>
      <c r="AA32" s="248"/>
      <c r="AB32" s="248"/>
      <c r="AC32" s="248"/>
      <c r="AD32" s="248"/>
      <c r="AE32" s="248"/>
      <c r="AF32" s="97"/>
      <c r="AG32" s="297"/>
      <c r="AH32" s="297"/>
    </row>
    <row r="33" spans="1:34" ht="51">
      <c r="A33" s="110">
        <v>12</v>
      </c>
      <c r="B33" s="264" t="s">
        <v>140</v>
      </c>
      <c r="C33" s="250">
        <v>0</v>
      </c>
      <c r="D33" s="112">
        <v>0</v>
      </c>
      <c r="E33" s="112">
        <v>0</v>
      </c>
      <c r="F33" s="112">
        <v>0</v>
      </c>
      <c r="G33" s="113">
        <v>0</v>
      </c>
      <c r="H33" s="250">
        <v>0</v>
      </c>
      <c r="I33" s="112">
        <v>0</v>
      </c>
      <c r="J33" s="112">
        <v>0</v>
      </c>
      <c r="K33" s="112">
        <v>0</v>
      </c>
      <c r="L33" s="11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250">
        <v>0</v>
      </c>
      <c r="S33" s="112">
        <v>0</v>
      </c>
      <c r="T33" s="112">
        <v>0</v>
      </c>
      <c r="U33" s="112">
        <v>0</v>
      </c>
      <c r="V33" s="113">
        <v>0</v>
      </c>
      <c r="W33" s="251"/>
      <c r="X33" s="251"/>
      <c r="Y33" s="251"/>
      <c r="Z33" s="251"/>
      <c r="AA33" s="251"/>
      <c r="AB33" s="251"/>
      <c r="AC33" s="251"/>
      <c r="AD33" s="251"/>
      <c r="AE33" s="251"/>
      <c r="AF33" s="113"/>
      <c r="AG33" s="297">
        <v>0</v>
      </c>
      <c r="AH33" s="297"/>
    </row>
    <row r="34" spans="1:34" ht="25.5">
      <c r="A34" s="110">
        <v>13</v>
      </c>
      <c r="B34" s="264" t="s">
        <v>141</v>
      </c>
      <c r="C34" s="250">
        <v>4.98</v>
      </c>
      <c r="D34" s="112">
        <v>4.98</v>
      </c>
      <c r="E34" s="112">
        <v>0</v>
      </c>
      <c r="F34" s="112">
        <v>0</v>
      </c>
      <c r="G34" s="113">
        <v>0</v>
      </c>
      <c r="H34" s="250">
        <v>0</v>
      </c>
      <c r="I34" s="112">
        <v>0</v>
      </c>
      <c r="J34" s="112">
        <v>0</v>
      </c>
      <c r="K34" s="112">
        <v>0</v>
      </c>
      <c r="L34" s="113">
        <v>0</v>
      </c>
      <c r="M34" s="103">
        <v>-4.98</v>
      </c>
      <c r="N34" s="103">
        <v>-4.98</v>
      </c>
      <c r="O34" s="103">
        <v>0</v>
      </c>
      <c r="P34" s="103">
        <v>0</v>
      </c>
      <c r="Q34" s="103">
        <v>0</v>
      </c>
      <c r="R34" s="250">
        <v>0.1</v>
      </c>
      <c r="S34" s="112">
        <v>0</v>
      </c>
      <c r="T34" s="112">
        <v>0</v>
      </c>
      <c r="U34" s="112">
        <v>0</v>
      </c>
      <c r="V34" s="113">
        <v>0.1</v>
      </c>
      <c r="W34" s="251"/>
      <c r="X34" s="251"/>
      <c r="Y34" s="251"/>
      <c r="Z34" s="251"/>
      <c r="AA34" s="251"/>
      <c r="AB34" s="251"/>
      <c r="AC34" s="251"/>
      <c r="AD34" s="251"/>
      <c r="AE34" s="251"/>
      <c r="AF34" s="113"/>
      <c r="AG34" s="297">
        <v>0</v>
      </c>
      <c r="AH34" s="297"/>
    </row>
    <row r="35" spans="1:34" ht="25.5">
      <c r="A35" s="105" t="s">
        <v>13</v>
      </c>
      <c r="B35" s="263" t="s">
        <v>14</v>
      </c>
      <c r="C35" s="246">
        <v>0</v>
      </c>
      <c r="D35" s="103">
        <v>0</v>
      </c>
      <c r="E35" s="103">
        <v>0</v>
      </c>
      <c r="F35" s="103">
        <v>0</v>
      </c>
      <c r="G35" s="104">
        <v>0</v>
      </c>
      <c r="H35" s="246">
        <v>0</v>
      </c>
      <c r="I35" s="103">
        <v>0</v>
      </c>
      <c r="J35" s="103">
        <v>0</v>
      </c>
      <c r="K35" s="103">
        <v>0</v>
      </c>
      <c r="L35" s="104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246">
        <v>0</v>
      </c>
      <c r="S35" s="103">
        <v>0</v>
      </c>
      <c r="T35" s="103">
        <v>0</v>
      </c>
      <c r="U35" s="103">
        <v>0</v>
      </c>
      <c r="V35" s="104">
        <v>0</v>
      </c>
      <c r="W35" s="247"/>
      <c r="X35" s="247"/>
      <c r="Y35" s="247"/>
      <c r="Z35" s="247"/>
      <c r="AA35" s="247"/>
      <c r="AB35" s="247"/>
      <c r="AC35" s="247"/>
      <c r="AD35" s="247"/>
      <c r="AE35" s="247"/>
      <c r="AF35" s="104"/>
      <c r="AG35" s="297"/>
      <c r="AH35" s="297"/>
    </row>
    <row r="36" spans="1:34" ht="12.75">
      <c r="A36" s="114" t="s">
        <v>8</v>
      </c>
      <c r="B36" s="265" t="s">
        <v>48</v>
      </c>
      <c r="C36" s="242">
        <v>3028.72609399</v>
      </c>
      <c r="D36" s="94">
        <v>225.29214133</v>
      </c>
      <c r="E36" s="94">
        <v>1512.13024211</v>
      </c>
      <c r="F36" s="94">
        <v>222.60563078</v>
      </c>
      <c r="G36" s="95">
        <v>1068.69807978</v>
      </c>
      <c r="H36" s="242">
        <v>2937.59825696</v>
      </c>
      <c r="I36" s="94">
        <v>155.81149472</v>
      </c>
      <c r="J36" s="94">
        <v>921.8593013</v>
      </c>
      <c r="K36" s="94">
        <v>882.07517196</v>
      </c>
      <c r="L36" s="95">
        <v>958.35228898</v>
      </c>
      <c r="M36" s="94">
        <v>-91.12783703</v>
      </c>
      <c r="N36" s="94">
        <v>-69.48064661</v>
      </c>
      <c r="O36" s="94">
        <v>-590.27094081</v>
      </c>
      <c r="P36" s="94">
        <v>659.46954118</v>
      </c>
      <c r="Q36" s="94">
        <v>-110.3457908</v>
      </c>
      <c r="R36" s="242">
        <v>2127.03561144</v>
      </c>
      <c r="S36" s="94">
        <v>74.99231474</v>
      </c>
      <c r="T36" s="94">
        <v>671.43731044</v>
      </c>
      <c r="U36" s="94">
        <v>522.49620244</v>
      </c>
      <c r="V36" s="95">
        <v>858.10978382</v>
      </c>
      <c r="W36" s="94"/>
      <c r="X36" s="94"/>
      <c r="Y36" s="94"/>
      <c r="Z36" s="94">
        <v>12.1</v>
      </c>
      <c r="AA36" s="94">
        <v>0</v>
      </c>
      <c r="AB36" s="94">
        <v>0</v>
      </c>
      <c r="AC36" s="94"/>
      <c r="AD36" s="94">
        <v>0</v>
      </c>
      <c r="AE36" s="94">
        <v>17.357</v>
      </c>
      <c r="AF36" s="95">
        <v>0</v>
      </c>
      <c r="AG36" s="295">
        <f>AG37</f>
        <v>116178</v>
      </c>
      <c r="AH36" s="295">
        <f>AH37</f>
        <v>9384653.224634463</v>
      </c>
    </row>
    <row r="37" spans="1:34" ht="25.5">
      <c r="A37" s="105" t="s">
        <v>15</v>
      </c>
      <c r="B37" s="263" t="s">
        <v>40</v>
      </c>
      <c r="C37" s="242">
        <v>3028.72609399</v>
      </c>
      <c r="D37" s="94">
        <v>225.29214133</v>
      </c>
      <c r="E37" s="94">
        <v>1512.13024211</v>
      </c>
      <c r="F37" s="94">
        <v>222.60563078</v>
      </c>
      <c r="G37" s="95">
        <v>1068.69807978</v>
      </c>
      <c r="H37" s="242">
        <v>2937.59825696</v>
      </c>
      <c r="I37" s="94">
        <v>155.81149472</v>
      </c>
      <c r="J37" s="94">
        <v>921.8593013</v>
      </c>
      <c r="K37" s="94">
        <v>882.07517196</v>
      </c>
      <c r="L37" s="95">
        <v>958.35228898</v>
      </c>
      <c r="M37" s="94">
        <v>-91.12783703</v>
      </c>
      <c r="N37" s="94">
        <v>-69.48064661</v>
      </c>
      <c r="O37" s="94">
        <v>-590.27094081</v>
      </c>
      <c r="P37" s="94">
        <v>659.46954118</v>
      </c>
      <c r="Q37" s="94">
        <v>-110.3457908</v>
      </c>
      <c r="R37" s="242">
        <v>2127.03561144</v>
      </c>
      <c r="S37" s="94">
        <v>74.99231474</v>
      </c>
      <c r="T37" s="94">
        <v>671.43731044</v>
      </c>
      <c r="U37" s="94">
        <v>522.49620244</v>
      </c>
      <c r="V37" s="95">
        <v>858.10978382</v>
      </c>
      <c r="W37" s="94"/>
      <c r="X37" s="94"/>
      <c r="Y37" s="94"/>
      <c r="Z37" s="94">
        <v>12.1</v>
      </c>
      <c r="AA37" s="94">
        <v>0</v>
      </c>
      <c r="AB37" s="94">
        <v>0</v>
      </c>
      <c r="AC37" s="94"/>
      <c r="AD37" s="94">
        <v>0</v>
      </c>
      <c r="AE37" s="94">
        <v>17.357</v>
      </c>
      <c r="AF37" s="95">
        <v>0</v>
      </c>
      <c r="AG37" s="295">
        <f>AG42+AG55+AG64+AG86+AG94+AG99+AG106+AG122+AG125+AG128+AG129+AG142</f>
        <v>116178</v>
      </c>
      <c r="AH37" s="295">
        <f>AH42+AH55+AH64+AH86+AH94+AH99+AH106+AH122+AH125+AH128+AH129+AH142</f>
        <v>9384653.224634463</v>
      </c>
    </row>
    <row r="38" spans="1:34" ht="12.75">
      <c r="A38" s="98"/>
      <c r="B38" s="259" t="s">
        <v>124</v>
      </c>
      <c r="C38" s="244"/>
      <c r="D38" s="100"/>
      <c r="E38" s="100"/>
      <c r="F38" s="100"/>
      <c r="G38" s="101"/>
      <c r="H38" s="244"/>
      <c r="I38" s="100"/>
      <c r="J38" s="100"/>
      <c r="K38" s="100"/>
      <c r="L38" s="101"/>
      <c r="M38" s="100"/>
      <c r="N38" s="100"/>
      <c r="O38" s="100"/>
      <c r="P38" s="100"/>
      <c r="Q38" s="100"/>
      <c r="R38" s="244"/>
      <c r="S38" s="100"/>
      <c r="T38" s="100"/>
      <c r="U38" s="100"/>
      <c r="V38" s="101"/>
      <c r="W38" s="245"/>
      <c r="X38" s="245"/>
      <c r="Y38" s="245"/>
      <c r="Z38" s="245"/>
      <c r="AA38" s="245"/>
      <c r="AB38" s="245"/>
      <c r="AC38" s="245"/>
      <c r="AD38" s="245"/>
      <c r="AE38" s="245"/>
      <c r="AF38" s="101"/>
      <c r="AG38" s="296"/>
      <c r="AH38" s="296"/>
    </row>
    <row r="39" spans="1:34" ht="51">
      <c r="A39" s="110" t="s">
        <v>142</v>
      </c>
      <c r="B39" s="266" t="s">
        <v>143</v>
      </c>
      <c r="C39" s="246">
        <v>0</v>
      </c>
      <c r="D39" s="103">
        <v>0</v>
      </c>
      <c r="E39" s="103">
        <v>0</v>
      </c>
      <c r="F39" s="103">
        <v>0</v>
      </c>
      <c r="G39" s="104">
        <v>0</v>
      </c>
      <c r="H39" s="246">
        <v>0</v>
      </c>
      <c r="I39" s="103">
        <v>0</v>
      </c>
      <c r="J39" s="103">
        <v>0</v>
      </c>
      <c r="K39" s="103">
        <v>0</v>
      </c>
      <c r="L39" s="104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246">
        <v>0</v>
      </c>
      <c r="S39" s="103">
        <v>0</v>
      </c>
      <c r="T39" s="103">
        <v>0</v>
      </c>
      <c r="U39" s="103">
        <v>0</v>
      </c>
      <c r="V39" s="104">
        <v>0</v>
      </c>
      <c r="W39" s="247"/>
      <c r="X39" s="247"/>
      <c r="Y39" s="247"/>
      <c r="Z39" s="247"/>
      <c r="AA39" s="247"/>
      <c r="AB39" s="247"/>
      <c r="AC39" s="247"/>
      <c r="AD39" s="247"/>
      <c r="AE39" s="247"/>
      <c r="AF39" s="104"/>
      <c r="AG39" s="297">
        <v>0</v>
      </c>
      <c r="AH39" s="297"/>
    </row>
    <row r="40" spans="1:34" ht="51">
      <c r="A40" s="110" t="s">
        <v>144</v>
      </c>
      <c r="B40" s="266" t="s">
        <v>145</v>
      </c>
      <c r="C40" s="246">
        <v>0</v>
      </c>
      <c r="D40" s="103">
        <v>0</v>
      </c>
      <c r="E40" s="103">
        <v>0</v>
      </c>
      <c r="F40" s="103">
        <v>0</v>
      </c>
      <c r="G40" s="104">
        <v>0</v>
      </c>
      <c r="H40" s="246">
        <v>0</v>
      </c>
      <c r="I40" s="103">
        <v>0</v>
      </c>
      <c r="J40" s="103">
        <v>0</v>
      </c>
      <c r="K40" s="103">
        <v>0</v>
      </c>
      <c r="L40" s="104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246">
        <v>0</v>
      </c>
      <c r="S40" s="103">
        <v>0</v>
      </c>
      <c r="T40" s="103">
        <v>0</v>
      </c>
      <c r="U40" s="103">
        <v>0</v>
      </c>
      <c r="V40" s="104">
        <v>0</v>
      </c>
      <c r="W40" s="247"/>
      <c r="X40" s="247"/>
      <c r="Y40" s="247"/>
      <c r="Z40" s="247"/>
      <c r="AA40" s="247"/>
      <c r="AB40" s="247"/>
      <c r="AC40" s="247"/>
      <c r="AD40" s="247"/>
      <c r="AE40" s="247"/>
      <c r="AF40" s="104"/>
      <c r="AG40" s="297">
        <v>0</v>
      </c>
      <c r="AH40" s="297"/>
    </row>
    <row r="41" spans="1:34" ht="38.25">
      <c r="A41" s="110" t="s">
        <v>146</v>
      </c>
      <c r="B41" s="266" t="s">
        <v>147</v>
      </c>
      <c r="C41" s="246">
        <v>0</v>
      </c>
      <c r="D41" s="103">
        <v>0</v>
      </c>
      <c r="E41" s="103">
        <v>0</v>
      </c>
      <c r="F41" s="103">
        <v>0</v>
      </c>
      <c r="G41" s="104">
        <v>0</v>
      </c>
      <c r="H41" s="246">
        <v>0</v>
      </c>
      <c r="I41" s="103">
        <v>0</v>
      </c>
      <c r="J41" s="103">
        <v>0</v>
      </c>
      <c r="K41" s="103">
        <v>0</v>
      </c>
      <c r="L41" s="104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246">
        <v>0</v>
      </c>
      <c r="S41" s="103">
        <v>0</v>
      </c>
      <c r="T41" s="103">
        <v>0</v>
      </c>
      <c r="U41" s="103">
        <v>0</v>
      </c>
      <c r="V41" s="104">
        <v>0</v>
      </c>
      <c r="W41" s="247"/>
      <c r="X41" s="247"/>
      <c r="Y41" s="247"/>
      <c r="Z41" s="247"/>
      <c r="AA41" s="247"/>
      <c r="AB41" s="247"/>
      <c r="AC41" s="247"/>
      <c r="AD41" s="247"/>
      <c r="AE41" s="247"/>
      <c r="AF41" s="104"/>
      <c r="AG41" s="297">
        <v>0</v>
      </c>
      <c r="AH41" s="297"/>
    </row>
    <row r="42" spans="1:34" ht="12.75">
      <c r="A42" s="105"/>
      <c r="B42" s="261" t="s">
        <v>148</v>
      </c>
      <c r="C42" s="242">
        <v>0</v>
      </c>
      <c r="D42" s="94">
        <v>0</v>
      </c>
      <c r="E42" s="94">
        <v>0</v>
      </c>
      <c r="F42" s="94">
        <v>0</v>
      </c>
      <c r="G42" s="95">
        <v>0</v>
      </c>
      <c r="H42" s="242">
        <v>0</v>
      </c>
      <c r="I42" s="94">
        <v>0</v>
      </c>
      <c r="J42" s="94">
        <v>0</v>
      </c>
      <c r="K42" s="94">
        <v>0</v>
      </c>
      <c r="L42" s="95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242">
        <v>0</v>
      </c>
      <c r="S42" s="94">
        <v>0</v>
      </c>
      <c r="T42" s="94">
        <v>0</v>
      </c>
      <c r="U42" s="94">
        <v>0</v>
      </c>
      <c r="V42" s="95">
        <v>0</v>
      </c>
      <c r="W42" s="94">
        <v>0</v>
      </c>
      <c r="X42" s="94">
        <v>0</v>
      </c>
      <c r="Y42" s="94">
        <v>0</v>
      </c>
      <c r="Z42" s="94">
        <v>0</v>
      </c>
      <c r="AA42" s="94">
        <v>0</v>
      </c>
      <c r="AB42" s="94">
        <v>0</v>
      </c>
      <c r="AC42" s="94">
        <v>0</v>
      </c>
      <c r="AD42" s="94">
        <v>0</v>
      </c>
      <c r="AE42" s="94">
        <v>0</v>
      </c>
      <c r="AF42" s="95">
        <v>0</v>
      </c>
      <c r="AG42" s="297"/>
      <c r="AH42" s="297"/>
    </row>
    <row r="43" spans="1:34" ht="12.75">
      <c r="A43" s="98"/>
      <c r="B43" s="259" t="s">
        <v>46</v>
      </c>
      <c r="C43" s="244"/>
      <c r="D43" s="100"/>
      <c r="E43" s="100"/>
      <c r="F43" s="100"/>
      <c r="G43" s="101"/>
      <c r="H43" s="244"/>
      <c r="I43" s="100"/>
      <c r="J43" s="100"/>
      <c r="K43" s="100"/>
      <c r="L43" s="101"/>
      <c r="M43" s="100"/>
      <c r="N43" s="100"/>
      <c r="O43" s="100"/>
      <c r="P43" s="100"/>
      <c r="Q43" s="100"/>
      <c r="R43" s="244"/>
      <c r="S43" s="100"/>
      <c r="T43" s="100"/>
      <c r="U43" s="100"/>
      <c r="V43" s="101"/>
      <c r="W43" s="245"/>
      <c r="X43" s="245"/>
      <c r="Y43" s="245"/>
      <c r="Z43" s="245"/>
      <c r="AA43" s="245"/>
      <c r="AB43" s="245"/>
      <c r="AC43" s="245"/>
      <c r="AD43" s="245"/>
      <c r="AE43" s="245"/>
      <c r="AF43" s="101"/>
      <c r="AG43" s="296"/>
      <c r="AH43" s="296"/>
    </row>
    <row r="44" spans="1:34" ht="25.5">
      <c r="A44" s="110">
        <v>17</v>
      </c>
      <c r="B44" s="266" t="s">
        <v>149</v>
      </c>
      <c r="C44" s="250">
        <v>125.82</v>
      </c>
      <c r="D44" s="112">
        <v>1.42004266</v>
      </c>
      <c r="E44" s="112">
        <v>106.99119191</v>
      </c>
      <c r="F44" s="112">
        <v>4.62334232</v>
      </c>
      <c r="G44" s="113">
        <v>12.78542312</v>
      </c>
      <c r="H44" s="250">
        <v>129.22865553</v>
      </c>
      <c r="I44" s="112">
        <v>0</v>
      </c>
      <c r="J44" s="112">
        <v>59.76968137</v>
      </c>
      <c r="K44" s="112">
        <v>47.93651624</v>
      </c>
      <c r="L44" s="113">
        <v>2.02245792</v>
      </c>
      <c r="M44" s="103">
        <v>3.40865553</v>
      </c>
      <c r="N44" s="103">
        <v>-1.42004266</v>
      </c>
      <c r="O44" s="103">
        <v>-47.22151054</v>
      </c>
      <c r="P44" s="103">
        <v>43.31317392</v>
      </c>
      <c r="Q44" s="103">
        <v>-10.7629652</v>
      </c>
      <c r="R44" s="250">
        <v>119.09430297</v>
      </c>
      <c r="S44" s="112">
        <v>5.64903666</v>
      </c>
      <c r="T44" s="112">
        <v>62.75508851</v>
      </c>
      <c r="U44" s="112">
        <v>47.93651624</v>
      </c>
      <c r="V44" s="113">
        <v>2.75366156</v>
      </c>
      <c r="W44" s="251"/>
      <c r="X44" s="251"/>
      <c r="Y44" s="251"/>
      <c r="Z44" s="251"/>
      <c r="AA44" s="251"/>
      <c r="AB44" s="251"/>
      <c r="AC44" s="251"/>
      <c r="AD44" s="251"/>
      <c r="AE44" s="251"/>
      <c r="AF44" s="113"/>
      <c r="AG44" s="297">
        <v>0</v>
      </c>
      <c r="AH44" s="297"/>
    </row>
    <row r="45" spans="1:34" ht="25.5">
      <c r="A45" s="110">
        <v>18</v>
      </c>
      <c r="B45" s="266" t="s">
        <v>150</v>
      </c>
      <c r="C45" s="250">
        <v>74</v>
      </c>
      <c r="D45" s="112">
        <v>1.54381987</v>
      </c>
      <c r="E45" s="112">
        <v>63.79889998</v>
      </c>
      <c r="F45" s="112">
        <v>7.17737415</v>
      </c>
      <c r="G45" s="113">
        <v>1.479906</v>
      </c>
      <c r="H45" s="250">
        <v>74.29832176</v>
      </c>
      <c r="I45" s="112">
        <v>7.98529883</v>
      </c>
      <c r="J45" s="112">
        <v>41.46529285</v>
      </c>
      <c r="K45" s="112">
        <v>22.23700931</v>
      </c>
      <c r="L45" s="113">
        <v>2.61072077</v>
      </c>
      <c r="M45" s="103">
        <v>0.29832176</v>
      </c>
      <c r="N45" s="103">
        <v>6.44147896</v>
      </c>
      <c r="O45" s="103">
        <v>-22.33360713</v>
      </c>
      <c r="P45" s="103">
        <v>15.05963516</v>
      </c>
      <c r="Q45" s="103">
        <v>1.13081477</v>
      </c>
      <c r="R45" s="250">
        <v>35.4488469</v>
      </c>
      <c r="S45" s="112">
        <v>7.98529883</v>
      </c>
      <c r="T45" s="112">
        <v>9.09482917</v>
      </c>
      <c r="U45" s="112">
        <v>15.75799813</v>
      </c>
      <c r="V45" s="113">
        <v>2.61072077</v>
      </c>
      <c r="W45" s="251"/>
      <c r="X45" s="251"/>
      <c r="Y45" s="251"/>
      <c r="Z45" s="251"/>
      <c r="AA45" s="251"/>
      <c r="AB45" s="251"/>
      <c r="AC45" s="251"/>
      <c r="AD45" s="251"/>
      <c r="AE45" s="251"/>
      <c r="AF45" s="113"/>
      <c r="AG45" s="297">
        <v>0</v>
      </c>
      <c r="AH45" s="297"/>
    </row>
    <row r="46" spans="1:34" ht="25.5">
      <c r="A46" s="110">
        <v>19</v>
      </c>
      <c r="B46" s="266" t="s">
        <v>69</v>
      </c>
      <c r="C46" s="250">
        <v>0</v>
      </c>
      <c r="D46" s="112">
        <v>0</v>
      </c>
      <c r="E46" s="112">
        <v>0</v>
      </c>
      <c r="F46" s="112">
        <v>0</v>
      </c>
      <c r="G46" s="113">
        <v>0</v>
      </c>
      <c r="H46" s="250">
        <v>0</v>
      </c>
      <c r="I46" s="112">
        <v>0</v>
      </c>
      <c r="J46" s="112">
        <v>0</v>
      </c>
      <c r="K46" s="112">
        <v>0</v>
      </c>
      <c r="L46" s="11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250">
        <v>0</v>
      </c>
      <c r="S46" s="112">
        <v>0</v>
      </c>
      <c r="T46" s="112">
        <v>0</v>
      </c>
      <c r="U46" s="112">
        <v>0</v>
      </c>
      <c r="V46" s="113">
        <v>0</v>
      </c>
      <c r="W46" s="251"/>
      <c r="X46" s="251"/>
      <c r="Y46" s="251"/>
      <c r="Z46" s="251"/>
      <c r="AA46" s="251"/>
      <c r="AB46" s="251"/>
      <c r="AC46" s="251"/>
      <c r="AD46" s="251"/>
      <c r="AE46" s="251"/>
      <c r="AF46" s="113"/>
      <c r="AG46" s="297">
        <v>0</v>
      </c>
      <c r="AH46" s="297"/>
    </row>
    <row r="47" spans="1:34" ht="38.25">
      <c r="A47" s="110">
        <v>20</v>
      </c>
      <c r="B47" s="266" t="s">
        <v>151</v>
      </c>
      <c r="C47" s="250">
        <v>106</v>
      </c>
      <c r="D47" s="112">
        <v>10.34426116</v>
      </c>
      <c r="E47" s="112">
        <v>83.7398451</v>
      </c>
      <c r="F47" s="112">
        <v>4.01203366</v>
      </c>
      <c r="G47" s="113">
        <v>7.90386009</v>
      </c>
      <c r="H47" s="250">
        <v>126.61332935</v>
      </c>
      <c r="I47" s="112">
        <v>9.6525</v>
      </c>
      <c r="J47" s="112">
        <v>19.16754364</v>
      </c>
      <c r="K47" s="112">
        <v>97.23775832</v>
      </c>
      <c r="L47" s="113">
        <v>0.55552739</v>
      </c>
      <c r="M47" s="103">
        <v>20.61332935</v>
      </c>
      <c r="N47" s="103">
        <v>-0.69176116</v>
      </c>
      <c r="O47" s="103">
        <v>-64.57230146</v>
      </c>
      <c r="P47" s="103">
        <v>93.22572466</v>
      </c>
      <c r="Q47" s="103">
        <v>-7.3483327</v>
      </c>
      <c r="R47" s="250">
        <v>21.80057032</v>
      </c>
      <c r="S47" s="112">
        <v>9.2625</v>
      </c>
      <c r="T47" s="112">
        <v>11.98254364</v>
      </c>
      <c r="U47" s="112">
        <v>0</v>
      </c>
      <c r="V47" s="113">
        <v>0.55552668</v>
      </c>
      <c r="W47" s="251"/>
      <c r="X47" s="251"/>
      <c r="Y47" s="251"/>
      <c r="Z47" s="251"/>
      <c r="AA47" s="251"/>
      <c r="AB47" s="251"/>
      <c r="AC47" s="251"/>
      <c r="AD47" s="251"/>
      <c r="AE47" s="251"/>
      <c r="AF47" s="113"/>
      <c r="AG47" s="297">
        <v>0</v>
      </c>
      <c r="AH47" s="297"/>
    </row>
    <row r="48" spans="1:34" ht="38.25">
      <c r="A48" s="110">
        <v>21</v>
      </c>
      <c r="B48" s="266" t="s">
        <v>152</v>
      </c>
      <c r="C48" s="250">
        <v>169</v>
      </c>
      <c r="D48" s="112">
        <v>20.30301746</v>
      </c>
      <c r="E48" s="112">
        <v>114.58496036</v>
      </c>
      <c r="F48" s="112">
        <v>11.34109052</v>
      </c>
      <c r="G48" s="113">
        <v>22.77093166</v>
      </c>
      <c r="H48" s="250">
        <v>144.26035937</v>
      </c>
      <c r="I48" s="112">
        <v>16.15</v>
      </c>
      <c r="J48" s="112">
        <v>18.1735512</v>
      </c>
      <c r="K48" s="112">
        <v>109.30135645</v>
      </c>
      <c r="L48" s="113">
        <v>0.63545172</v>
      </c>
      <c r="M48" s="103">
        <v>-24.73964063</v>
      </c>
      <c r="N48" s="103">
        <v>-4.15301746</v>
      </c>
      <c r="O48" s="103">
        <v>-96.41140916</v>
      </c>
      <c r="P48" s="103">
        <v>97.96026593</v>
      </c>
      <c r="Q48" s="103">
        <v>-22.13547994</v>
      </c>
      <c r="R48" s="250">
        <v>23.81700291</v>
      </c>
      <c r="S48" s="112">
        <v>16.15</v>
      </c>
      <c r="T48" s="112">
        <v>6.9535512</v>
      </c>
      <c r="U48" s="112">
        <v>0</v>
      </c>
      <c r="V48" s="113">
        <v>0.71345171</v>
      </c>
      <c r="W48" s="251"/>
      <c r="X48" s="251"/>
      <c r="Y48" s="251"/>
      <c r="Z48" s="251"/>
      <c r="AA48" s="251"/>
      <c r="AB48" s="251"/>
      <c r="AC48" s="251"/>
      <c r="AD48" s="251"/>
      <c r="AE48" s="251"/>
      <c r="AF48" s="113"/>
      <c r="AG48" s="297">
        <v>0</v>
      </c>
      <c r="AH48" s="297"/>
    </row>
    <row r="49" spans="1:34" ht="38.25">
      <c r="A49" s="110">
        <v>22</v>
      </c>
      <c r="B49" s="266" t="s">
        <v>153</v>
      </c>
      <c r="C49" s="250">
        <v>95</v>
      </c>
      <c r="D49" s="112">
        <v>1.53321088</v>
      </c>
      <c r="E49" s="112">
        <v>79.00580481</v>
      </c>
      <c r="F49" s="112">
        <v>1.35450597</v>
      </c>
      <c r="G49" s="113">
        <v>13.10647834</v>
      </c>
      <c r="H49" s="250">
        <v>106.91795533</v>
      </c>
      <c r="I49" s="112">
        <v>-3.11580638</v>
      </c>
      <c r="J49" s="112">
        <v>47.80963802</v>
      </c>
      <c r="K49" s="112">
        <v>54.03290463</v>
      </c>
      <c r="L49" s="113">
        <v>8.19121906</v>
      </c>
      <c r="M49" s="103">
        <v>11.91795533</v>
      </c>
      <c r="N49" s="103">
        <v>-4.64901726</v>
      </c>
      <c r="O49" s="103">
        <v>-31.19616679</v>
      </c>
      <c r="P49" s="103">
        <v>52.67839866</v>
      </c>
      <c r="Q49" s="103">
        <v>-4.91525928</v>
      </c>
      <c r="R49" s="250">
        <v>110.03376171</v>
      </c>
      <c r="S49" s="112">
        <v>0</v>
      </c>
      <c r="T49" s="112">
        <v>47.80963802</v>
      </c>
      <c r="U49" s="112">
        <v>54.03290463</v>
      </c>
      <c r="V49" s="113">
        <v>8.19121906</v>
      </c>
      <c r="W49" s="251"/>
      <c r="X49" s="251"/>
      <c r="Y49" s="251"/>
      <c r="Z49" s="251"/>
      <c r="AA49" s="251"/>
      <c r="AB49" s="251"/>
      <c r="AC49" s="251"/>
      <c r="AD49" s="251"/>
      <c r="AE49" s="251"/>
      <c r="AF49" s="113"/>
      <c r="AG49" s="297">
        <v>0</v>
      </c>
      <c r="AH49" s="297"/>
    </row>
    <row r="50" spans="1:34" ht="25.5">
      <c r="A50" s="110">
        <v>23</v>
      </c>
      <c r="B50" s="266" t="s">
        <v>154</v>
      </c>
      <c r="C50" s="250">
        <v>41.81</v>
      </c>
      <c r="D50" s="112">
        <v>1.2388778</v>
      </c>
      <c r="E50" s="112">
        <v>34.33395819</v>
      </c>
      <c r="F50" s="112">
        <v>0.68591117</v>
      </c>
      <c r="G50" s="113">
        <v>5.55125284</v>
      </c>
      <c r="H50" s="250">
        <v>41.20951932</v>
      </c>
      <c r="I50" s="112">
        <v>-2.588405</v>
      </c>
      <c r="J50" s="112">
        <v>12.35753484</v>
      </c>
      <c r="K50" s="112">
        <v>27.6449692</v>
      </c>
      <c r="L50" s="113">
        <v>3.79542028</v>
      </c>
      <c r="M50" s="103">
        <v>-0.60048068</v>
      </c>
      <c r="N50" s="103">
        <v>-3.8272828</v>
      </c>
      <c r="O50" s="103">
        <v>-21.97642335</v>
      </c>
      <c r="P50" s="103">
        <v>26.95905803</v>
      </c>
      <c r="Q50" s="103">
        <v>-1.75583256</v>
      </c>
      <c r="R50" s="250">
        <v>43.79792432</v>
      </c>
      <c r="S50" s="112">
        <v>0</v>
      </c>
      <c r="T50" s="112">
        <v>12.35753484</v>
      </c>
      <c r="U50" s="112">
        <v>27.6449692</v>
      </c>
      <c r="V50" s="113">
        <v>3.79542028</v>
      </c>
      <c r="W50" s="251"/>
      <c r="X50" s="251"/>
      <c r="Y50" s="251"/>
      <c r="Z50" s="251"/>
      <c r="AA50" s="251"/>
      <c r="AB50" s="251"/>
      <c r="AC50" s="251"/>
      <c r="AD50" s="251"/>
      <c r="AE50" s="251"/>
      <c r="AF50" s="113"/>
      <c r="AG50" s="297">
        <v>0</v>
      </c>
      <c r="AH50" s="297"/>
    </row>
    <row r="51" spans="1:34" ht="38.25">
      <c r="A51" s="110">
        <v>24</v>
      </c>
      <c r="B51" s="266" t="s">
        <v>155</v>
      </c>
      <c r="C51" s="250">
        <v>38.04</v>
      </c>
      <c r="D51" s="112">
        <v>0.32105585</v>
      </c>
      <c r="E51" s="112">
        <v>33.1608479</v>
      </c>
      <c r="F51" s="112">
        <v>1.35426822</v>
      </c>
      <c r="G51" s="113">
        <v>3.20382804</v>
      </c>
      <c r="H51" s="250">
        <v>38.79661879</v>
      </c>
      <c r="I51" s="112">
        <v>2.77791195</v>
      </c>
      <c r="J51" s="112">
        <v>8.03934443</v>
      </c>
      <c r="K51" s="112">
        <v>25.87925817</v>
      </c>
      <c r="L51" s="113">
        <v>2.10010424</v>
      </c>
      <c r="M51" s="103">
        <v>0.75661879</v>
      </c>
      <c r="N51" s="103">
        <v>2.4568561</v>
      </c>
      <c r="O51" s="103">
        <v>-25.12150347</v>
      </c>
      <c r="P51" s="103">
        <v>24.52498995</v>
      </c>
      <c r="Q51" s="103">
        <v>-1.1037238</v>
      </c>
      <c r="R51" s="250">
        <v>38.79661878</v>
      </c>
      <c r="S51" s="112">
        <v>2.77791195</v>
      </c>
      <c r="T51" s="112">
        <v>15.48338199</v>
      </c>
      <c r="U51" s="112">
        <v>17.8956774</v>
      </c>
      <c r="V51" s="113">
        <v>2.63964744</v>
      </c>
      <c r="W51" s="251"/>
      <c r="X51" s="251"/>
      <c r="Y51" s="251"/>
      <c r="Z51" s="251"/>
      <c r="AA51" s="251"/>
      <c r="AB51" s="251"/>
      <c r="AC51" s="251"/>
      <c r="AD51" s="251"/>
      <c r="AE51" s="251"/>
      <c r="AF51" s="113"/>
      <c r="AG51" s="297">
        <v>0</v>
      </c>
      <c r="AH51" s="297"/>
    </row>
    <row r="52" spans="1:34" ht="38.25">
      <c r="A52" s="110">
        <v>25</v>
      </c>
      <c r="B52" s="266" t="s">
        <v>156</v>
      </c>
      <c r="C52" s="250">
        <v>9</v>
      </c>
      <c r="D52" s="112">
        <v>1.10506129</v>
      </c>
      <c r="E52" s="112">
        <v>6.22002709</v>
      </c>
      <c r="F52" s="112">
        <v>0.73674676</v>
      </c>
      <c r="G52" s="113">
        <v>0.93816486</v>
      </c>
      <c r="H52" s="250">
        <v>0</v>
      </c>
      <c r="I52" s="112">
        <v>0</v>
      </c>
      <c r="J52" s="112">
        <v>0</v>
      </c>
      <c r="K52" s="112">
        <v>0</v>
      </c>
      <c r="L52" s="113">
        <v>0</v>
      </c>
      <c r="M52" s="103">
        <v>-9</v>
      </c>
      <c r="N52" s="103">
        <v>-1.10506129</v>
      </c>
      <c r="O52" s="103">
        <v>-6.22002709</v>
      </c>
      <c r="P52" s="103">
        <v>-0.73674676</v>
      </c>
      <c r="Q52" s="103">
        <v>-0.93816486</v>
      </c>
      <c r="R52" s="250">
        <v>0</v>
      </c>
      <c r="S52" s="112">
        <v>0</v>
      </c>
      <c r="T52" s="112">
        <v>0</v>
      </c>
      <c r="U52" s="112">
        <v>0</v>
      </c>
      <c r="V52" s="113">
        <v>0</v>
      </c>
      <c r="W52" s="251"/>
      <c r="X52" s="251"/>
      <c r="Y52" s="251"/>
      <c r="Z52" s="251"/>
      <c r="AA52" s="251"/>
      <c r="AB52" s="251"/>
      <c r="AC52" s="251"/>
      <c r="AD52" s="251"/>
      <c r="AE52" s="251"/>
      <c r="AF52" s="113"/>
      <c r="AG52" s="297">
        <v>0</v>
      </c>
      <c r="AH52" s="297"/>
    </row>
    <row r="53" spans="1:34" ht="12.75">
      <c r="A53" s="110">
        <v>26</v>
      </c>
      <c r="B53" s="266" t="s">
        <v>157</v>
      </c>
      <c r="C53" s="250">
        <v>40</v>
      </c>
      <c r="D53" s="112">
        <v>4.39976063</v>
      </c>
      <c r="E53" s="112">
        <v>2.09673592</v>
      </c>
      <c r="F53" s="112">
        <v>32.96835365</v>
      </c>
      <c r="G53" s="113">
        <v>0.5351498</v>
      </c>
      <c r="H53" s="250">
        <v>0</v>
      </c>
      <c r="I53" s="112">
        <v>0</v>
      </c>
      <c r="J53" s="112">
        <v>0</v>
      </c>
      <c r="K53" s="112">
        <v>0</v>
      </c>
      <c r="L53" s="113">
        <v>0</v>
      </c>
      <c r="M53" s="103">
        <v>-40</v>
      </c>
      <c r="N53" s="103">
        <v>-4.39976063</v>
      </c>
      <c r="O53" s="103">
        <v>-2.09673592</v>
      </c>
      <c r="P53" s="103">
        <v>-32.96835365</v>
      </c>
      <c r="Q53" s="103">
        <v>-0.5351498</v>
      </c>
      <c r="R53" s="250">
        <v>0</v>
      </c>
      <c r="S53" s="112">
        <v>0</v>
      </c>
      <c r="T53" s="112">
        <v>0</v>
      </c>
      <c r="U53" s="112">
        <v>0</v>
      </c>
      <c r="V53" s="113">
        <v>0</v>
      </c>
      <c r="W53" s="251"/>
      <c r="X53" s="251"/>
      <c r="Y53" s="251"/>
      <c r="Z53" s="251"/>
      <c r="AA53" s="251"/>
      <c r="AB53" s="251"/>
      <c r="AC53" s="251"/>
      <c r="AD53" s="251"/>
      <c r="AE53" s="251"/>
      <c r="AF53" s="113"/>
      <c r="AG53" s="297">
        <v>0</v>
      </c>
      <c r="AH53" s="297"/>
    </row>
    <row r="54" spans="1:34" ht="25.5">
      <c r="A54" s="110">
        <v>27</v>
      </c>
      <c r="B54" s="266" t="s">
        <v>158</v>
      </c>
      <c r="C54" s="250">
        <v>3</v>
      </c>
      <c r="D54" s="112">
        <v>2.15540201</v>
      </c>
      <c r="E54" s="112">
        <v>0</v>
      </c>
      <c r="F54" s="112">
        <v>0</v>
      </c>
      <c r="G54" s="113">
        <v>0.84459799</v>
      </c>
      <c r="H54" s="250">
        <v>8.55</v>
      </c>
      <c r="I54" s="112">
        <v>2.15540201</v>
      </c>
      <c r="J54" s="112">
        <v>5.55</v>
      </c>
      <c r="K54" s="112">
        <v>0</v>
      </c>
      <c r="L54" s="113">
        <v>0.84459799</v>
      </c>
      <c r="M54" s="103">
        <v>5.55</v>
      </c>
      <c r="N54" s="103">
        <v>0</v>
      </c>
      <c r="O54" s="103">
        <v>5.55</v>
      </c>
      <c r="P54" s="103">
        <v>0</v>
      </c>
      <c r="Q54" s="103">
        <v>0</v>
      </c>
      <c r="R54" s="250">
        <v>0.01766174</v>
      </c>
      <c r="S54" s="112">
        <v>0</v>
      </c>
      <c r="T54" s="112">
        <v>0</v>
      </c>
      <c r="U54" s="112">
        <v>0</v>
      </c>
      <c r="V54" s="113">
        <v>0.01766174</v>
      </c>
      <c r="W54" s="251"/>
      <c r="X54" s="251"/>
      <c r="Y54" s="251"/>
      <c r="Z54" s="251"/>
      <c r="AA54" s="251"/>
      <c r="AB54" s="251"/>
      <c r="AC54" s="251"/>
      <c r="AD54" s="251"/>
      <c r="AE54" s="251"/>
      <c r="AF54" s="113"/>
      <c r="AG54" s="297">
        <v>0</v>
      </c>
      <c r="AH54" s="297"/>
    </row>
    <row r="55" spans="1:34" ht="12.75">
      <c r="A55" s="117"/>
      <c r="B55" s="267" t="s">
        <v>47</v>
      </c>
      <c r="C55" s="242">
        <v>701.67</v>
      </c>
      <c r="D55" s="94">
        <v>44.36450961</v>
      </c>
      <c r="E55" s="94">
        <v>523.93227125</v>
      </c>
      <c r="F55" s="94">
        <v>64.2536264</v>
      </c>
      <c r="G55" s="95">
        <v>69.11959274</v>
      </c>
      <c r="H55" s="242">
        <v>669.87475945</v>
      </c>
      <c r="I55" s="94">
        <v>33.01690141</v>
      </c>
      <c r="J55" s="94">
        <v>212.33258635</v>
      </c>
      <c r="K55" s="94">
        <v>384.26977232</v>
      </c>
      <c r="L55" s="95">
        <v>20.75549937</v>
      </c>
      <c r="M55" s="94">
        <v>-31.79524055</v>
      </c>
      <c r="N55" s="94">
        <v>-11.3476082</v>
      </c>
      <c r="O55" s="94">
        <v>-311.5996849</v>
      </c>
      <c r="P55" s="94">
        <v>320.01614592</v>
      </c>
      <c r="Q55" s="94">
        <v>-48.36409337</v>
      </c>
      <c r="R55" s="242">
        <v>392.80668965</v>
      </c>
      <c r="S55" s="94">
        <v>41.82474744</v>
      </c>
      <c r="T55" s="94">
        <v>166.43656737</v>
      </c>
      <c r="U55" s="94">
        <v>163.2680656</v>
      </c>
      <c r="V55" s="95">
        <v>21.27730924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5">
        <v>0</v>
      </c>
      <c r="AG55" s="297"/>
      <c r="AH55" s="297"/>
    </row>
    <row r="56" spans="1:34" ht="12.75">
      <c r="A56" s="98"/>
      <c r="B56" s="259" t="s">
        <v>66</v>
      </c>
      <c r="C56" s="244"/>
      <c r="D56" s="100"/>
      <c r="E56" s="100"/>
      <c r="F56" s="100"/>
      <c r="G56" s="101"/>
      <c r="H56" s="244"/>
      <c r="I56" s="100"/>
      <c r="J56" s="100"/>
      <c r="K56" s="100"/>
      <c r="L56" s="101"/>
      <c r="M56" s="100"/>
      <c r="N56" s="100"/>
      <c r="O56" s="100"/>
      <c r="P56" s="100"/>
      <c r="Q56" s="100"/>
      <c r="R56" s="244"/>
      <c r="S56" s="100"/>
      <c r="T56" s="100"/>
      <c r="U56" s="100"/>
      <c r="V56" s="101"/>
      <c r="W56" s="245"/>
      <c r="X56" s="245"/>
      <c r="Y56" s="245"/>
      <c r="Z56" s="245"/>
      <c r="AA56" s="245"/>
      <c r="AB56" s="245"/>
      <c r="AC56" s="245"/>
      <c r="AD56" s="245"/>
      <c r="AE56" s="245"/>
      <c r="AF56" s="101"/>
      <c r="AG56" s="296"/>
      <c r="AH56" s="296"/>
    </row>
    <row r="57" spans="1:34" ht="38.25">
      <c r="A57" s="110">
        <v>28</v>
      </c>
      <c r="B57" s="266" t="s">
        <v>70</v>
      </c>
      <c r="C57" s="250">
        <v>0.5</v>
      </c>
      <c r="D57" s="112">
        <v>0</v>
      </c>
      <c r="E57" s="112">
        <v>0</v>
      </c>
      <c r="F57" s="112">
        <v>0</v>
      </c>
      <c r="G57" s="113">
        <v>0.5</v>
      </c>
      <c r="H57" s="250">
        <v>0.25151647</v>
      </c>
      <c r="I57" s="112">
        <v>0</v>
      </c>
      <c r="J57" s="112">
        <v>0</v>
      </c>
      <c r="K57" s="112">
        <v>0</v>
      </c>
      <c r="L57" s="113">
        <v>0.25151647</v>
      </c>
      <c r="M57" s="103">
        <v>-0.24848353</v>
      </c>
      <c r="N57" s="103">
        <v>0</v>
      </c>
      <c r="O57" s="103">
        <v>0</v>
      </c>
      <c r="P57" s="103">
        <v>0</v>
      </c>
      <c r="Q57" s="103">
        <v>-0.24848353</v>
      </c>
      <c r="R57" s="250">
        <v>0.91210525</v>
      </c>
      <c r="S57" s="112">
        <v>0</v>
      </c>
      <c r="T57" s="112">
        <v>0</v>
      </c>
      <c r="U57" s="112">
        <v>0</v>
      </c>
      <c r="V57" s="113">
        <v>0.91210525</v>
      </c>
      <c r="W57" s="251">
        <v>2013</v>
      </c>
      <c r="X57" s="254">
        <v>15.083333333333334</v>
      </c>
      <c r="Y57" s="252" t="s">
        <v>239</v>
      </c>
      <c r="Z57" s="251">
        <v>6.3</v>
      </c>
      <c r="AA57" s="251">
        <v>2013</v>
      </c>
      <c r="AB57" s="254">
        <v>10.083333333333334</v>
      </c>
      <c r="AC57" s="251" t="s">
        <v>100</v>
      </c>
      <c r="AD57" s="251" t="s">
        <v>232</v>
      </c>
      <c r="AE57" s="254">
        <v>3.117</v>
      </c>
      <c r="AF57" s="113"/>
      <c r="AG57" s="297">
        <v>10866</v>
      </c>
      <c r="AH57" s="297">
        <v>877736.2490220015</v>
      </c>
    </row>
    <row r="58" spans="1:34" ht="38.25">
      <c r="A58" s="107">
        <v>29</v>
      </c>
      <c r="B58" s="262" t="s">
        <v>159</v>
      </c>
      <c r="C58" s="250">
        <v>0</v>
      </c>
      <c r="D58" s="112">
        <v>0</v>
      </c>
      <c r="E58" s="112">
        <v>0</v>
      </c>
      <c r="F58" s="112">
        <v>0</v>
      </c>
      <c r="G58" s="113">
        <v>0</v>
      </c>
      <c r="H58" s="250">
        <v>0</v>
      </c>
      <c r="I58" s="112">
        <v>0</v>
      </c>
      <c r="J58" s="112">
        <v>0</v>
      </c>
      <c r="K58" s="112">
        <v>0</v>
      </c>
      <c r="L58" s="11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250">
        <v>0</v>
      </c>
      <c r="S58" s="112">
        <v>0</v>
      </c>
      <c r="T58" s="112">
        <v>0</v>
      </c>
      <c r="U58" s="112">
        <v>0</v>
      </c>
      <c r="V58" s="113">
        <v>0</v>
      </c>
      <c r="W58" s="251"/>
      <c r="X58" s="251"/>
      <c r="Y58" s="251"/>
      <c r="Z58" s="251"/>
      <c r="AA58" s="251"/>
      <c r="AB58" s="251"/>
      <c r="AC58" s="251"/>
      <c r="AD58" s="251"/>
      <c r="AE58" s="251"/>
      <c r="AF58" s="113"/>
      <c r="AG58" s="297">
        <v>0</v>
      </c>
      <c r="AH58" s="297"/>
    </row>
    <row r="59" spans="1:34" ht="38.25">
      <c r="A59" s="107">
        <v>30</v>
      </c>
      <c r="B59" s="262" t="s">
        <v>160</v>
      </c>
      <c r="C59" s="250">
        <v>0</v>
      </c>
      <c r="D59" s="112">
        <v>0</v>
      </c>
      <c r="E59" s="112">
        <v>0</v>
      </c>
      <c r="F59" s="112">
        <v>0</v>
      </c>
      <c r="G59" s="113">
        <v>0</v>
      </c>
      <c r="H59" s="250">
        <v>0</v>
      </c>
      <c r="I59" s="112">
        <v>0</v>
      </c>
      <c r="J59" s="112">
        <v>0</v>
      </c>
      <c r="K59" s="112">
        <v>0</v>
      </c>
      <c r="L59" s="11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250">
        <v>0</v>
      </c>
      <c r="S59" s="112">
        <v>0</v>
      </c>
      <c r="T59" s="112">
        <v>0</v>
      </c>
      <c r="U59" s="112">
        <v>0</v>
      </c>
      <c r="V59" s="113">
        <v>0</v>
      </c>
      <c r="W59" s="251"/>
      <c r="X59" s="251"/>
      <c r="Y59" s="251"/>
      <c r="Z59" s="251"/>
      <c r="AA59" s="251"/>
      <c r="AB59" s="251"/>
      <c r="AC59" s="251"/>
      <c r="AD59" s="251"/>
      <c r="AE59" s="251"/>
      <c r="AF59" s="113"/>
      <c r="AG59" s="297">
        <v>0</v>
      </c>
      <c r="AH59" s="297"/>
    </row>
    <row r="60" spans="1:34" ht="25.5">
      <c r="A60" s="107">
        <v>31</v>
      </c>
      <c r="B60" s="262" t="s">
        <v>161</v>
      </c>
      <c r="C60" s="250">
        <v>0</v>
      </c>
      <c r="D60" s="112">
        <v>0</v>
      </c>
      <c r="E60" s="112">
        <v>0</v>
      </c>
      <c r="F60" s="112">
        <v>0</v>
      </c>
      <c r="G60" s="113">
        <v>0</v>
      </c>
      <c r="H60" s="250">
        <v>0</v>
      </c>
      <c r="I60" s="112">
        <v>0</v>
      </c>
      <c r="J60" s="112">
        <v>0</v>
      </c>
      <c r="K60" s="112">
        <v>0</v>
      </c>
      <c r="L60" s="11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250">
        <v>0</v>
      </c>
      <c r="S60" s="112">
        <v>0</v>
      </c>
      <c r="T60" s="112">
        <v>0</v>
      </c>
      <c r="U60" s="112">
        <v>0</v>
      </c>
      <c r="V60" s="113">
        <v>0</v>
      </c>
      <c r="W60" s="251"/>
      <c r="X60" s="251"/>
      <c r="Y60" s="251"/>
      <c r="Z60" s="251"/>
      <c r="AA60" s="251"/>
      <c r="AB60" s="251"/>
      <c r="AC60" s="251"/>
      <c r="AD60" s="251"/>
      <c r="AE60" s="251"/>
      <c r="AF60" s="113"/>
      <c r="AG60" s="297">
        <v>0</v>
      </c>
      <c r="AH60" s="297"/>
    </row>
    <row r="61" spans="1:34" ht="38.25">
      <c r="A61" s="107">
        <v>32</v>
      </c>
      <c r="B61" s="262" t="s">
        <v>162</v>
      </c>
      <c r="C61" s="250">
        <v>27</v>
      </c>
      <c r="D61" s="112">
        <v>3.64582933</v>
      </c>
      <c r="E61" s="112">
        <v>17.88582687</v>
      </c>
      <c r="F61" s="112">
        <v>2.51317859</v>
      </c>
      <c r="G61" s="113">
        <v>2.95516521</v>
      </c>
      <c r="H61" s="250">
        <v>6.60527034</v>
      </c>
      <c r="I61" s="112">
        <v>3.64582933</v>
      </c>
      <c r="J61" s="112">
        <v>0</v>
      </c>
      <c r="K61" s="112">
        <v>2.70229398</v>
      </c>
      <c r="L61" s="113">
        <v>0.25714703</v>
      </c>
      <c r="M61" s="103">
        <v>-20.39472966</v>
      </c>
      <c r="N61" s="103">
        <v>0</v>
      </c>
      <c r="O61" s="103">
        <v>-17.88582687</v>
      </c>
      <c r="P61" s="103">
        <v>0.18911539</v>
      </c>
      <c r="Q61" s="103">
        <v>-2.69801818</v>
      </c>
      <c r="R61" s="250">
        <v>13.85338498</v>
      </c>
      <c r="S61" s="112">
        <v>2.68863852</v>
      </c>
      <c r="T61" s="112">
        <v>4.09078061</v>
      </c>
      <c r="U61" s="112">
        <v>5.9432356</v>
      </c>
      <c r="V61" s="113">
        <v>1.13073025</v>
      </c>
      <c r="W61" s="251"/>
      <c r="X61" s="251"/>
      <c r="Y61" s="251"/>
      <c r="Z61" s="251"/>
      <c r="AA61" s="251"/>
      <c r="AB61" s="251"/>
      <c r="AC61" s="251"/>
      <c r="AD61" s="251"/>
      <c r="AE61" s="251"/>
      <c r="AF61" s="113"/>
      <c r="AG61" s="297">
        <v>0</v>
      </c>
      <c r="AH61" s="297"/>
    </row>
    <row r="62" spans="1:34" ht="25.5">
      <c r="A62" s="107">
        <v>33</v>
      </c>
      <c r="B62" s="262" t="s">
        <v>163</v>
      </c>
      <c r="C62" s="250">
        <v>3</v>
      </c>
      <c r="D62" s="112">
        <v>3</v>
      </c>
      <c r="E62" s="112">
        <v>0</v>
      </c>
      <c r="F62" s="112">
        <v>0</v>
      </c>
      <c r="G62" s="113">
        <v>0</v>
      </c>
      <c r="H62" s="250">
        <v>0</v>
      </c>
      <c r="I62" s="112">
        <v>0</v>
      </c>
      <c r="J62" s="112">
        <v>0</v>
      </c>
      <c r="K62" s="112">
        <v>0</v>
      </c>
      <c r="L62" s="113">
        <v>0</v>
      </c>
      <c r="M62" s="103">
        <v>-3</v>
      </c>
      <c r="N62" s="103">
        <v>-3</v>
      </c>
      <c r="O62" s="103">
        <v>0</v>
      </c>
      <c r="P62" s="103">
        <v>0</v>
      </c>
      <c r="Q62" s="103">
        <v>0</v>
      </c>
      <c r="R62" s="250">
        <v>0</v>
      </c>
      <c r="S62" s="112">
        <v>0</v>
      </c>
      <c r="T62" s="112">
        <v>0</v>
      </c>
      <c r="U62" s="112">
        <v>0</v>
      </c>
      <c r="V62" s="113">
        <v>0</v>
      </c>
      <c r="W62" s="251"/>
      <c r="X62" s="251"/>
      <c r="Y62" s="251"/>
      <c r="Z62" s="251"/>
      <c r="AA62" s="251"/>
      <c r="AB62" s="251"/>
      <c r="AC62" s="251"/>
      <c r="AD62" s="251"/>
      <c r="AE62" s="251"/>
      <c r="AF62" s="113"/>
      <c r="AG62" s="297">
        <v>0</v>
      </c>
      <c r="AH62" s="297"/>
    </row>
    <row r="63" spans="1:34" ht="25.5">
      <c r="A63" s="107">
        <v>34</v>
      </c>
      <c r="B63" s="262" t="s">
        <v>164</v>
      </c>
      <c r="C63" s="250">
        <v>2.1</v>
      </c>
      <c r="D63" s="112">
        <v>1.03867721</v>
      </c>
      <c r="E63" s="112">
        <v>0</v>
      </c>
      <c r="F63" s="112">
        <v>0</v>
      </c>
      <c r="G63" s="113">
        <v>1.06132279</v>
      </c>
      <c r="H63" s="250">
        <v>0</v>
      </c>
      <c r="I63" s="112">
        <v>0</v>
      </c>
      <c r="J63" s="112">
        <v>0</v>
      </c>
      <c r="K63" s="112">
        <v>0</v>
      </c>
      <c r="L63" s="113">
        <v>0</v>
      </c>
      <c r="M63" s="103">
        <v>-2.1</v>
      </c>
      <c r="N63" s="103">
        <v>-1.03867721</v>
      </c>
      <c r="O63" s="103">
        <v>0</v>
      </c>
      <c r="P63" s="103">
        <v>0</v>
      </c>
      <c r="Q63" s="103">
        <v>-1.06132279</v>
      </c>
      <c r="R63" s="250">
        <v>0</v>
      </c>
      <c r="S63" s="112">
        <v>0</v>
      </c>
      <c r="T63" s="112">
        <v>0</v>
      </c>
      <c r="U63" s="112">
        <v>0</v>
      </c>
      <c r="V63" s="113">
        <v>0</v>
      </c>
      <c r="W63" s="251"/>
      <c r="X63" s="251"/>
      <c r="Y63" s="251"/>
      <c r="Z63" s="251"/>
      <c r="AA63" s="251"/>
      <c r="AB63" s="251"/>
      <c r="AC63" s="251"/>
      <c r="AD63" s="251"/>
      <c r="AE63" s="251"/>
      <c r="AF63" s="113"/>
      <c r="AG63" s="297">
        <v>0</v>
      </c>
      <c r="AH63" s="297"/>
    </row>
    <row r="64" spans="1:34" ht="12.75">
      <c r="A64" s="105"/>
      <c r="B64" s="261" t="s">
        <v>68</v>
      </c>
      <c r="C64" s="242">
        <v>32.6</v>
      </c>
      <c r="D64" s="94">
        <v>7.68450654</v>
      </c>
      <c r="E64" s="94">
        <v>17.88582687</v>
      </c>
      <c r="F64" s="94">
        <v>2.51317859</v>
      </c>
      <c r="G64" s="95">
        <v>4.516488</v>
      </c>
      <c r="H64" s="242">
        <v>6.85678681</v>
      </c>
      <c r="I64" s="94">
        <v>3.64582933</v>
      </c>
      <c r="J64" s="94">
        <v>0</v>
      </c>
      <c r="K64" s="94">
        <v>2.70229398</v>
      </c>
      <c r="L64" s="95">
        <v>0.5086635</v>
      </c>
      <c r="M64" s="94">
        <v>-25.74321319</v>
      </c>
      <c r="N64" s="94">
        <v>-4.03867721</v>
      </c>
      <c r="O64" s="94">
        <v>-17.88582687</v>
      </c>
      <c r="P64" s="94">
        <v>0.18911539</v>
      </c>
      <c r="Q64" s="94">
        <v>-4.0078245</v>
      </c>
      <c r="R64" s="242">
        <v>14.76549023</v>
      </c>
      <c r="S64" s="94">
        <v>2.68863852</v>
      </c>
      <c r="T64" s="94">
        <v>4.09078061</v>
      </c>
      <c r="U64" s="94">
        <v>5.9432356</v>
      </c>
      <c r="V64" s="95">
        <v>2.0428355</v>
      </c>
      <c r="W64" s="94"/>
      <c r="X64" s="94"/>
      <c r="Y64" s="94"/>
      <c r="Z64" s="94">
        <v>6.3</v>
      </c>
      <c r="AA64" s="94"/>
      <c r="AB64" s="94"/>
      <c r="AC64" s="94"/>
      <c r="AD64" s="94"/>
      <c r="AE64" s="94">
        <v>3.117</v>
      </c>
      <c r="AF64" s="95"/>
      <c r="AG64" s="295">
        <f>SUM(AG57:AG63)</f>
        <v>10866</v>
      </c>
      <c r="AH64" s="295">
        <f>SUM(AH57:AH63)</f>
        <v>877736.2490220015</v>
      </c>
    </row>
    <row r="65" spans="1:34" ht="12.75">
      <c r="A65" s="98"/>
      <c r="B65" s="259" t="s">
        <v>49</v>
      </c>
      <c r="C65" s="244"/>
      <c r="D65" s="100"/>
      <c r="E65" s="100"/>
      <c r="F65" s="100"/>
      <c r="G65" s="101"/>
      <c r="H65" s="244"/>
      <c r="I65" s="100"/>
      <c r="J65" s="100"/>
      <c r="K65" s="100"/>
      <c r="L65" s="101"/>
      <c r="M65" s="100"/>
      <c r="N65" s="100"/>
      <c r="O65" s="100"/>
      <c r="P65" s="100"/>
      <c r="Q65" s="100"/>
      <c r="R65" s="244"/>
      <c r="S65" s="100"/>
      <c r="T65" s="100"/>
      <c r="U65" s="100"/>
      <c r="V65" s="101"/>
      <c r="W65" s="245"/>
      <c r="X65" s="245"/>
      <c r="Y65" s="245"/>
      <c r="Z65" s="245"/>
      <c r="AA65" s="245"/>
      <c r="AB65" s="245"/>
      <c r="AC65" s="245"/>
      <c r="AD65" s="245"/>
      <c r="AE65" s="245"/>
      <c r="AF65" s="101"/>
      <c r="AG65" s="296"/>
      <c r="AH65" s="296"/>
    </row>
    <row r="66" spans="1:34" ht="25.5">
      <c r="A66" s="102">
        <v>35</v>
      </c>
      <c r="B66" s="260" t="s">
        <v>165</v>
      </c>
      <c r="C66" s="250">
        <v>27.6</v>
      </c>
      <c r="D66" s="112">
        <v>4.1927479</v>
      </c>
      <c r="E66" s="112">
        <v>15.63414057</v>
      </c>
      <c r="F66" s="112">
        <v>6.173524</v>
      </c>
      <c r="G66" s="113">
        <v>1.59958753</v>
      </c>
      <c r="H66" s="250">
        <v>26.93530097</v>
      </c>
      <c r="I66" s="112">
        <v>0</v>
      </c>
      <c r="J66" s="112">
        <v>5.99481503</v>
      </c>
      <c r="K66" s="112">
        <v>17.9976036</v>
      </c>
      <c r="L66" s="113">
        <v>2.94288234</v>
      </c>
      <c r="M66" s="103">
        <v>-0.66469903</v>
      </c>
      <c r="N66" s="103">
        <v>-4.1927479</v>
      </c>
      <c r="O66" s="103">
        <v>-9.63932554</v>
      </c>
      <c r="P66" s="103">
        <v>11.8240796</v>
      </c>
      <c r="Q66" s="103">
        <v>1.34329481</v>
      </c>
      <c r="R66" s="250">
        <v>29.93530097</v>
      </c>
      <c r="S66" s="112">
        <v>0</v>
      </c>
      <c r="T66" s="112">
        <v>5.99481503</v>
      </c>
      <c r="U66" s="112">
        <v>20.9976036</v>
      </c>
      <c r="V66" s="113">
        <v>2.94288234</v>
      </c>
      <c r="W66" s="251">
        <v>2013</v>
      </c>
      <c r="X66" s="254">
        <v>10.083333333333334</v>
      </c>
      <c r="Y66" s="252" t="s">
        <v>240</v>
      </c>
      <c r="Z66" s="251">
        <v>1.26</v>
      </c>
      <c r="AA66" s="251"/>
      <c r="AB66" s="251"/>
      <c r="AC66" s="251"/>
      <c r="AD66" s="251"/>
      <c r="AE66" s="251"/>
      <c r="AF66" s="113"/>
      <c r="AG66" s="297">
        <v>0</v>
      </c>
      <c r="AH66" s="297"/>
    </row>
    <row r="67" spans="1:34" ht="25.5">
      <c r="A67" s="102">
        <v>36</v>
      </c>
      <c r="B67" s="260" t="s">
        <v>166</v>
      </c>
      <c r="C67" s="250">
        <v>0</v>
      </c>
      <c r="D67" s="112">
        <v>0</v>
      </c>
      <c r="E67" s="112">
        <v>0</v>
      </c>
      <c r="F67" s="112">
        <v>0</v>
      </c>
      <c r="G67" s="113">
        <v>0</v>
      </c>
      <c r="H67" s="250">
        <v>0</v>
      </c>
      <c r="I67" s="112">
        <v>0</v>
      </c>
      <c r="J67" s="112">
        <v>0</v>
      </c>
      <c r="K67" s="112">
        <v>0</v>
      </c>
      <c r="L67" s="11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250">
        <v>0</v>
      </c>
      <c r="S67" s="112">
        <v>0</v>
      </c>
      <c r="T67" s="112">
        <v>0</v>
      </c>
      <c r="U67" s="112">
        <v>0</v>
      </c>
      <c r="V67" s="113">
        <v>0</v>
      </c>
      <c r="W67" s="251"/>
      <c r="X67" s="251"/>
      <c r="Y67" s="251"/>
      <c r="Z67" s="251"/>
      <c r="AA67" s="251"/>
      <c r="AB67" s="251"/>
      <c r="AC67" s="251"/>
      <c r="AD67" s="251"/>
      <c r="AE67" s="251"/>
      <c r="AF67" s="113"/>
      <c r="AG67" s="297">
        <v>0</v>
      </c>
      <c r="AH67" s="297"/>
    </row>
    <row r="68" spans="1:34" ht="38.25">
      <c r="A68" s="102">
        <v>37</v>
      </c>
      <c r="B68" s="260" t="s">
        <v>167</v>
      </c>
      <c r="C68" s="250">
        <v>0</v>
      </c>
      <c r="D68" s="112">
        <v>0</v>
      </c>
      <c r="E68" s="112">
        <v>0</v>
      </c>
      <c r="F68" s="112">
        <v>0</v>
      </c>
      <c r="G68" s="113">
        <v>0</v>
      </c>
      <c r="H68" s="250">
        <v>0</v>
      </c>
      <c r="I68" s="112">
        <v>0</v>
      </c>
      <c r="J68" s="112">
        <v>0</v>
      </c>
      <c r="K68" s="112">
        <v>0</v>
      </c>
      <c r="L68" s="113">
        <v>0</v>
      </c>
      <c r="M68" s="103">
        <v>0</v>
      </c>
      <c r="N68" s="103">
        <v>0</v>
      </c>
      <c r="O68" s="103">
        <v>0</v>
      </c>
      <c r="P68" s="103">
        <v>0</v>
      </c>
      <c r="Q68" s="103">
        <v>0</v>
      </c>
      <c r="R68" s="250">
        <v>0</v>
      </c>
      <c r="S68" s="112">
        <v>0</v>
      </c>
      <c r="T68" s="112">
        <v>0</v>
      </c>
      <c r="U68" s="112">
        <v>0</v>
      </c>
      <c r="V68" s="113">
        <v>0</v>
      </c>
      <c r="W68" s="251"/>
      <c r="X68" s="251"/>
      <c r="Y68" s="251"/>
      <c r="Z68" s="251"/>
      <c r="AA68" s="251"/>
      <c r="AB68" s="251"/>
      <c r="AC68" s="251"/>
      <c r="AD68" s="251"/>
      <c r="AE68" s="251"/>
      <c r="AF68" s="113"/>
      <c r="AG68" s="297">
        <v>0</v>
      </c>
      <c r="AH68" s="297"/>
    </row>
    <row r="69" spans="1:34" ht="25.5">
      <c r="A69" s="102">
        <v>38</v>
      </c>
      <c r="B69" s="260" t="s">
        <v>73</v>
      </c>
      <c r="C69" s="250">
        <v>46.4</v>
      </c>
      <c r="D69" s="112">
        <v>0.00341516</v>
      </c>
      <c r="E69" s="112">
        <v>37.34137031</v>
      </c>
      <c r="F69" s="112">
        <v>0</v>
      </c>
      <c r="G69" s="113">
        <v>9.05521453</v>
      </c>
      <c r="H69" s="250">
        <v>43.41574305</v>
      </c>
      <c r="I69" s="112">
        <v>3.03747253</v>
      </c>
      <c r="J69" s="112">
        <v>27.52681291</v>
      </c>
      <c r="K69" s="112">
        <v>7.01789635</v>
      </c>
      <c r="L69" s="113">
        <v>5.83356126</v>
      </c>
      <c r="M69" s="103">
        <v>-2.98425695</v>
      </c>
      <c r="N69" s="103">
        <v>3.03405737</v>
      </c>
      <c r="O69" s="103">
        <v>-9.8145574</v>
      </c>
      <c r="P69" s="103">
        <v>7.01789635</v>
      </c>
      <c r="Q69" s="103">
        <v>-3.22165327</v>
      </c>
      <c r="R69" s="250">
        <v>80.8307128</v>
      </c>
      <c r="S69" s="112">
        <v>3.03747253</v>
      </c>
      <c r="T69" s="112">
        <v>40.09720592</v>
      </c>
      <c r="U69" s="112">
        <v>31.86247309</v>
      </c>
      <c r="V69" s="113">
        <v>5.83356126</v>
      </c>
      <c r="W69" s="251"/>
      <c r="X69" s="251"/>
      <c r="Y69" s="251"/>
      <c r="Z69" s="251"/>
      <c r="AA69" s="251"/>
      <c r="AB69" s="251"/>
      <c r="AC69" s="251"/>
      <c r="AD69" s="251"/>
      <c r="AE69" s="251"/>
      <c r="AF69" s="113"/>
      <c r="AG69" s="297">
        <v>0</v>
      </c>
      <c r="AH69" s="297"/>
    </row>
    <row r="70" spans="1:34" ht="25.5">
      <c r="A70" s="102">
        <v>39</v>
      </c>
      <c r="B70" s="260" t="s">
        <v>74</v>
      </c>
      <c r="C70" s="250">
        <v>50</v>
      </c>
      <c r="D70" s="112">
        <v>4.0042873</v>
      </c>
      <c r="E70" s="112">
        <v>45.63846937</v>
      </c>
      <c r="F70" s="112">
        <v>0.00429463</v>
      </c>
      <c r="G70" s="113">
        <v>0.3529487</v>
      </c>
      <c r="H70" s="250">
        <v>40.20180599</v>
      </c>
      <c r="I70" s="112">
        <v>0</v>
      </c>
      <c r="J70" s="112">
        <v>23.24000853</v>
      </c>
      <c r="K70" s="112">
        <v>15.71380299</v>
      </c>
      <c r="L70" s="113">
        <v>1.24799447</v>
      </c>
      <c r="M70" s="103">
        <v>-9.79819401</v>
      </c>
      <c r="N70" s="103">
        <v>-4.0042873</v>
      </c>
      <c r="O70" s="103">
        <v>-22.39846084</v>
      </c>
      <c r="P70" s="103">
        <v>15.70950836</v>
      </c>
      <c r="Q70" s="103">
        <v>0.89504577</v>
      </c>
      <c r="R70" s="250">
        <v>47.50265463</v>
      </c>
      <c r="S70" s="112">
        <v>0</v>
      </c>
      <c r="T70" s="112">
        <v>22.59670044</v>
      </c>
      <c r="U70" s="112">
        <v>23.65795972</v>
      </c>
      <c r="V70" s="113">
        <v>1.24799447</v>
      </c>
      <c r="W70" s="251"/>
      <c r="X70" s="251"/>
      <c r="Y70" s="251"/>
      <c r="Z70" s="251"/>
      <c r="AA70" s="251"/>
      <c r="AB70" s="251"/>
      <c r="AC70" s="251"/>
      <c r="AD70" s="251"/>
      <c r="AE70" s="251"/>
      <c r="AF70" s="113"/>
      <c r="AG70" s="297">
        <v>0</v>
      </c>
      <c r="AH70" s="297"/>
    </row>
    <row r="71" spans="1:34" ht="25.5">
      <c r="A71" s="102">
        <v>40</v>
      </c>
      <c r="B71" s="260" t="s">
        <v>75</v>
      </c>
      <c r="C71" s="250">
        <v>73.78506112</v>
      </c>
      <c r="D71" s="112">
        <v>2.63E-05</v>
      </c>
      <c r="E71" s="112">
        <v>71.77125408</v>
      </c>
      <c r="F71" s="112">
        <v>0.00181727</v>
      </c>
      <c r="G71" s="113">
        <v>2.01196347</v>
      </c>
      <c r="H71" s="250">
        <v>112.20544389</v>
      </c>
      <c r="I71" s="112">
        <v>0</v>
      </c>
      <c r="J71" s="112">
        <v>20.23377152</v>
      </c>
      <c r="K71" s="112">
        <v>91.17137206</v>
      </c>
      <c r="L71" s="113">
        <v>0.80030031</v>
      </c>
      <c r="M71" s="103">
        <v>38.42038277</v>
      </c>
      <c r="N71" s="103">
        <v>-2.63E-05</v>
      </c>
      <c r="O71" s="103">
        <v>-51.53748256</v>
      </c>
      <c r="P71" s="103">
        <v>91.16955479</v>
      </c>
      <c r="Q71" s="103">
        <v>-1.21166316</v>
      </c>
      <c r="R71" s="250">
        <v>34.54442115</v>
      </c>
      <c r="S71" s="112">
        <v>0</v>
      </c>
      <c r="T71" s="112">
        <v>20.23377152</v>
      </c>
      <c r="U71" s="112">
        <v>13.51034932</v>
      </c>
      <c r="V71" s="113">
        <v>0.80030031</v>
      </c>
      <c r="W71" s="251"/>
      <c r="X71" s="251"/>
      <c r="Y71" s="251"/>
      <c r="Z71" s="251"/>
      <c r="AA71" s="251"/>
      <c r="AB71" s="251"/>
      <c r="AC71" s="251"/>
      <c r="AD71" s="251"/>
      <c r="AE71" s="251"/>
      <c r="AF71" s="113"/>
      <c r="AG71" s="297">
        <v>0</v>
      </c>
      <c r="AH71" s="297"/>
    </row>
    <row r="72" spans="1:34" ht="38.25">
      <c r="A72" s="102">
        <v>41</v>
      </c>
      <c r="B72" s="260" t="s">
        <v>76</v>
      </c>
      <c r="C72" s="250">
        <v>25</v>
      </c>
      <c r="D72" s="112">
        <v>0.005</v>
      </c>
      <c r="E72" s="112">
        <v>19.68742407</v>
      </c>
      <c r="F72" s="112">
        <v>0.56311503</v>
      </c>
      <c r="G72" s="113">
        <v>4.7444609</v>
      </c>
      <c r="H72" s="250">
        <v>29.63648234</v>
      </c>
      <c r="I72" s="112">
        <v>-6.19281993</v>
      </c>
      <c r="J72" s="112">
        <v>26.63533105</v>
      </c>
      <c r="K72" s="112">
        <v>5.55625403</v>
      </c>
      <c r="L72" s="113">
        <v>3.63771719</v>
      </c>
      <c r="M72" s="103">
        <v>4.63648234</v>
      </c>
      <c r="N72" s="103">
        <v>-6.19781993</v>
      </c>
      <c r="O72" s="103">
        <v>6.94790698</v>
      </c>
      <c r="P72" s="103">
        <v>4.993139</v>
      </c>
      <c r="Q72" s="103">
        <v>-1.10674371</v>
      </c>
      <c r="R72" s="250">
        <v>29.63648234</v>
      </c>
      <c r="S72" s="112">
        <v>-6.19281993</v>
      </c>
      <c r="T72" s="112">
        <v>28.10130382</v>
      </c>
      <c r="U72" s="112">
        <v>5.55625403</v>
      </c>
      <c r="V72" s="113">
        <v>2.17174442</v>
      </c>
      <c r="W72" s="251"/>
      <c r="X72" s="251"/>
      <c r="Y72" s="251"/>
      <c r="Z72" s="251"/>
      <c r="AA72" s="251"/>
      <c r="AB72" s="251"/>
      <c r="AC72" s="251"/>
      <c r="AD72" s="251"/>
      <c r="AE72" s="251"/>
      <c r="AF72" s="113"/>
      <c r="AG72" s="297">
        <v>0</v>
      </c>
      <c r="AH72" s="297"/>
    </row>
    <row r="73" spans="1:34" ht="51">
      <c r="A73" s="102">
        <v>42</v>
      </c>
      <c r="B73" s="260" t="s">
        <v>168</v>
      </c>
      <c r="C73" s="250">
        <v>103.65</v>
      </c>
      <c r="D73" s="112">
        <v>1.45086839</v>
      </c>
      <c r="E73" s="112">
        <v>94.60600519</v>
      </c>
      <c r="F73" s="112">
        <v>5.30042324</v>
      </c>
      <c r="G73" s="113">
        <v>2.29270317</v>
      </c>
      <c r="H73" s="250">
        <v>68.84715882</v>
      </c>
      <c r="I73" s="112">
        <v>1.45086839</v>
      </c>
      <c r="J73" s="112">
        <v>23.61475464</v>
      </c>
      <c r="K73" s="112">
        <v>41.38883262</v>
      </c>
      <c r="L73" s="113">
        <v>2.39270317</v>
      </c>
      <c r="M73" s="103">
        <v>-34.80284118</v>
      </c>
      <c r="N73" s="103">
        <v>0</v>
      </c>
      <c r="O73" s="103">
        <v>-70.99125055</v>
      </c>
      <c r="P73" s="103">
        <v>36.08840938</v>
      </c>
      <c r="Q73" s="103">
        <v>0.1</v>
      </c>
      <c r="R73" s="250">
        <v>0.1</v>
      </c>
      <c r="S73" s="112">
        <v>0</v>
      </c>
      <c r="T73" s="112">
        <v>0</v>
      </c>
      <c r="U73" s="112">
        <v>0</v>
      </c>
      <c r="V73" s="113">
        <v>0.1</v>
      </c>
      <c r="W73" s="251"/>
      <c r="X73" s="251"/>
      <c r="Y73" s="251"/>
      <c r="Z73" s="251"/>
      <c r="AA73" s="251"/>
      <c r="AB73" s="251"/>
      <c r="AC73" s="251"/>
      <c r="AD73" s="251"/>
      <c r="AE73" s="251"/>
      <c r="AF73" s="113"/>
      <c r="AG73" s="297">
        <v>0</v>
      </c>
      <c r="AH73" s="297"/>
    </row>
    <row r="74" spans="1:34" ht="38.25">
      <c r="A74" s="102">
        <v>43</v>
      </c>
      <c r="B74" s="260" t="s">
        <v>77</v>
      </c>
      <c r="C74" s="250">
        <v>2.04</v>
      </c>
      <c r="D74" s="112">
        <v>0.46195277</v>
      </c>
      <c r="E74" s="112">
        <v>0</v>
      </c>
      <c r="F74" s="112">
        <v>1.04831268</v>
      </c>
      <c r="G74" s="113">
        <v>0.52973454</v>
      </c>
      <c r="H74" s="250">
        <v>2.21146749</v>
      </c>
      <c r="I74" s="112">
        <v>0</v>
      </c>
      <c r="J74" s="112">
        <v>0</v>
      </c>
      <c r="K74" s="112">
        <v>2.21146749</v>
      </c>
      <c r="L74" s="113">
        <v>0</v>
      </c>
      <c r="M74" s="103">
        <v>0.17146749</v>
      </c>
      <c r="N74" s="103">
        <v>-0.46195277</v>
      </c>
      <c r="O74" s="103">
        <v>0</v>
      </c>
      <c r="P74" s="103">
        <v>1.16315481</v>
      </c>
      <c r="Q74" s="103">
        <v>-0.52973454</v>
      </c>
      <c r="R74" s="250">
        <v>0</v>
      </c>
      <c r="S74" s="112">
        <v>0</v>
      </c>
      <c r="T74" s="112">
        <v>0</v>
      </c>
      <c r="U74" s="112">
        <v>0</v>
      </c>
      <c r="V74" s="113">
        <v>0</v>
      </c>
      <c r="W74" s="251"/>
      <c r="X74" s="251"/>
      <c r="Y74" s="251"/>
      <c r="Z74" s="251"/>
      <c r="AA74" s="251"/>
      <c r="AB74" s="251"/>
      <c r="AC74" s="251"/>
      <c r="AD74" s="251"/>
      <c r="AE74" s="251"/>
      <c r="AF74" s="113"/>
      <c r="AG74" s="297">
        <v>0</v>
      </c>
      <c r="AH74" s="297"/>
    </row>
    <row r="75" spans="1:34" ht="51">
      <c r="A75" s="102">
        <v>44</v>
      </c>
      <c r="B75" s="260" t="s">
        <v>169</v>
      </c>
      <c r="C75" s="246">
        <v>152</v>
      </c>
      <c r="D75" s="103">
        <v>14.39656117</v>
      </c>
      <c r="E75" s="103">
        <v>119.98887553</v>
      </c>
      <c r="F75" s="103">
        <v>4.72498371</v>
      </c>
      <c r="G75" s="104">
        <v>12.88957959</v>
      </c>
      <c r="H75" s="246">
        <v>107.32869283</v>
      </c>
      <c r="I75" s="103">
        <v>17.03979262</v>
      </c>
      <c r="J75" s="103">
        <v>5.20245512</v>
      </c>
      <c r="K75" s="103">
        <v>85.08644509</v>
      </c>
      <c r="L75" s="104">
        <v>0</v>
      </c>
      <c r="M75" s="103">
        <v>-44.67130717</v>
      </c>
      <c r="N75" s="103">
        <v>2.64323145</v>
      </c>
      <c r="O75" s="103">
        <v>-114.78642041</v>
      </c>
      <c r="P75" s="103">
        <v>80.36146138</v>
      </c>
      <c r="Q75" s="103">
        <v>-12.88957959</v>
      </c>
      <c r="R75" s="246">
        <v>0</v>
      </c>
      <c r="S75" s="103">
        <v>0</v>
      </c>
      <c r="T75" s="103">
        <v>0</v>
      </c>
      <c r="U75" s="103">
        <v>0</v>
      </c>
      <c r="V75" s="104">
        <v>0</v>
      </c>
      <c r="W75" s="247"/>
      <c r="X75" s="247"/>
      <c r="Y75" s="247"/>
      <c r="Z75" s="247"/>
      <c r="AA75" s="247"/>
      <c r="AB75" s="247"/>
      <c r="AC75" s="247"/>
      <c r="AD75" s="247"/>
      <c r="AE75" s="247"/>
      <c r="AF75" s="104"/>
      <c r="AG75" s="297">
        <v>0</v>
      </c>
      <c r="AH75" s="297"/>
    </row>
    <row r="76" spans="1:34" ht="51">
      <c r="A76" s="102">
        <v>45</v>
      </c>
      <c r="B76" s="260" t="s">
        <v>170</v>
      </c>
      <c r="C76" s="250">
        <v>161.323</v>
      </c>
      <c r="D76" s="112">
        <v>12.41592159</v>
      </c>
      <c r="E76" s="112">
        <v>130.50007555</v>
      </c>
      <c r="F76" s="112">
        <v>4.04876667</v>
      </c>
      <c r="G76" s="113">
        <v>14.35823619</v>
      </c>
      <c r="H76" s="250">
        <v>151.97728547</v>
      </c>
      <c r="I76" s="112">
        <v>15.92011612</v>
      </c>
      <c r="J76" s="112">
        <v>69.94763318</v>
      </c>
      <c r="K76" s="112">
        <v>54.54656645</v>
      </c>
      <c r="L76" s="113">
        <v>11.56296972</v>
      </c>
      <c r="M76" s="103">
        <v>-9.34571453</v>
      </c>
      <c r="N76" s="103">
        <v>3.50419453</v>
      </c>
      <c r="O76" s="103">
        <v>-60.55244237</v>
      </c>
      <c r="P76" s="103">
        <v>50.49779978</v>
      </c>
      <c r="Q76" s="103">
        <v>-2.79526647</v>
      </c>
      <c r="R76" s="250">
        <v>129.19980376</v>
      </c>
      <c r="S76" s="112">
        <v>0.27627552</v>
      </c>
      <c r="T76" s="112">
        <v>69.94763318</v>
      </c>
      <c r="U76" s="112">
        <v>51.52966045</v>
      </c>
      <c r="V76" s="113">
        <v>7.44623461</v>
      </c>
      <c r="W76" s="251"/>
      <c r="X76" s="251"/>
      <c r="Y76" s="251"/>
      <c r="Z76" s="251"/>
      <c r="AA76" s="251"/>
      <c r="AB76" s="251"/>
      <c r="AC76" s="251"/>
      <c r="AD76" s="251"/>
      <c r="AE76" s="251"/>
      <c r="AF76" s="113"/>
      <c r="AG76" s="297">
        <v>0</v>
      </c>
      <c r="AH76" s="297"/>
    </row>
    <row r="77" spans="1:34" ht="25.5">
      <c r="A77" s="102">
        <v>46</v>
      </c>
      <c r="B77" s="260" t="s">
        <v>171</v>
      </c>
      <c r="C77" s="250">
        <v>13.94</v>
      </c>
      <c r="D77" s="112">
        <v>13.7878916</v>
      </c>
      <c r="E77" s="112">
        <v>0</v>
      </c>
      <c r="F77" s="112">
        <v>0</v>
      </c>
      <c r="G77" s="113">
        <v>0.1521084</v>
      </c>
      <c r="H77" s="250">
        <v>6.37</v>
      </c>
      <c r="I77" s="112">
        <v>6.37</v>
      </c>
      <c r="J77" s="112">
        <v>0</v>
      </c>
      <c r="K77" s="112">
        <v>0</v>
      </c>
      <c r="L77" s="113">
        <v>0</v>
      </c>
      <c r="M77" s="103">
        <v>-7.57</v>
      </c>
      <c r="N77" s="103">
        <v>-7.4178916</v>
      </c>
      <c r="O77" s="103">
        <v>0</v>
      </c>
      <c r="P77" s="103">
        <v>0</v>
      </c>
      <c r="Q77" s="103">
        <v>-0.1521084</v>
      </c>
      <c r="R77" s="250">
        <v>1.2</v>
      </c>
      <c r="S77" s="112">
        <v>1.2</v>
      </c>
      <c r="T77" s="112">
        <v>0</v>
      </c>
      <c r="U77" s="112">
        <v>0</v>
      </c>
      <c r="V77" s="113">
        <v>0</v>
      </c>
      <c r="W77" s="251"/>
      <c r="X77" s="251"/>
      <c r="Y77" s="251"/>
      <c r="Z77" s="251"/>
      <c r="AA77" s="251"/>
      <c r="AB77" s="251"/>
      <c r="AC77" s="251"/>
      <c r="AD77" s="251"/>
      <c r="AE77" s="251"/>
      <c r="AF77" s="113"/>
      <c r="AG77" s="297">
        <v>0</v>
      </c>
      <c r="AH77" s="297"/>
    </row>
    <row r="78" spans="1:34" ht="38.25">
      <c r="A78" s="102">
        <v>47</v>
      </c>
      <c r="B78" s="260" t="s">
        <v>172</v>
      </c>
      <c r="C78" s="250">
        <v>4.388</v>
      </c>
      <c r="D78" s="112">
        <v>4.388</v>
      </c>
      <c r="E78" s="112">
        <v>0</v>
      </c>
      <c r="F78" s="112">
        <v>0</v>
      </c>
      <c r="G78" s="113">
        <v>0</v>
      </c>
      <c r="H78" s="250">
        <v>0.1</v>
      </c>
      <c r="I78" s="112">
        <v>0</v>
      </c>
      <c r="J78" s="112">
        <v>0</v>
      </c>
      <c r="K78" s="112">
        <v>0</v>
      </c>
      <c r="L78" s="113">
        <v>0.1</v>
      </c>
      <c r="M78" s="103">
        <v>-4.288</v>
      </c>
      <c r="N78" s="103">
        <v>-4.388</v>
      </c>
      <c r="O78" s="103">
        <v>0</v>
      </c>
      <c r="P78" s="103">
        <v>0</v>
      </c>
      <c r="Q78" s="103">
        <v>0.1</v>
      </c>
      <c r="R78" s="250">
        <v>4.4875</v>
      </c>
      <c r="S78" s="112">
        <v>4.3875</v>
      </c>
      <c r="T78" s="112">
        <v>0</v>
      </c>
      <c r="U78" s="112">
        <v>0</v>
      </c>
      <c r="V78" s="113">
        <v>0.1</v>
      </c>
      <c r="W78" s="251"/>
      <c r="X78" s="251"/>
      <c r="Y78" s="251"/>
      <c r="Z78" s="251"/>
      <c r="AA78" s="251"/>
      <c r="AB78" s="251"/>
      <c r="AC78" s="251"/>
      <c r="AD78" s="251"/>
      <c r="AE78" s="251"/>
      <c r="AF78" s="113"/>
      <c r="AG78" s="297">
        <v>0</v>
      </c>
      <c r="AH78" s="297"/>
    </row>
    <row r="79" spans="1:34" ht="63.75">
      <c r="A79" s="102">
        <v>48</v>
      </c>
      <c r="B79" s="260" t="s">
        <v>78</v>
      </c>
      <c r="C79" s="250">
        <v>86.01528137</v>
      </c>
      <c r="D79" s="112">
        <v>7.68374786</v>
      </c>
      <c r="E79" s="112">
        <v>46.86210236</v>
      </c>
      <c r="F79" s="112">
        <v>24.84836031</v>
      </c>
      <c r="G79" s="113">
        <v>6.62107083</v>
      </c>
      <c r="H79" s="250">
        <v>56.60281788</v>
      </c>
      <c r="I79" s="112">
        <v>2.03710617</v>
      </c>
      <c r="J79" s="112">
        <v>46.75586545</v>
      </c>
      <c r="K79" s="112">
        <v>5.99486618</v>
      </c>
      <c r="L79" s="113">
        <v>1.81498008</v>
      </c>
      <c r="M79" s="103">
        <v>-29.41246349</v>
      </c>
      <c r="N79" s="103">
        <v>-5.64664169</v>
      </c>
      <c r="O79" s="103">
        <v>-0.10623691</v>
      </c>
      <c r="P79" s="103">
        <v>-18.85349413</v>
      </c>
      <c r="Q79" s="103">
        <v>-4.80609075</v>
      </c>
      <c r="R79" s="250">
        <v>25.27247603</v>
      </c>
      <c r="S79" s="112">
        <v>2.03710617</v>
      </c>
      <c r="T79" s="112">
        <v>15.4255236</v>
      </c>
      <c r="U79" s="112">
        <v>5.99486618</v>
      </c>
      <c r="V79" s="113">
        <v>1.81498008</v>
      </c>
      <c r="W79" s="251">
        <v>2013</v>
      </c>
      <c r="X79" s="254">
        <v>15.083333333333334</v>
      </c>
      <c r="Y79" s="252" t="s">
        <v>241</v>
      </c>
      <c r="Z79" s="251">
        <v>3.2800000000000002</v>
      </c>
      <c r="AA79" s="251">
        <v>2013</v>
      </c>
      <c r="AB79" s="254">
        <v>10.083333333333334</v>
      </c>
      <c r="AC79" s="251" t="s">
        <v>100</v>
      </c>
      <c r="AD79" s="251" t="s">
        <v>101</v>
      </c>
      <c r="AE79" s="254">
        <v>12.834000000000001</v>
      </c>
      <c r="AF79" s="113"/>
      <c r="AG79" s="297">
        <v>0</v>
      </c>
      <c r="AH79" s="297"/>
    </row>
    <row r="80" spans="1:34" ht="38.25">
      <c r="A80" s="102">
        <v>49</v>
      </c>
      <c r="B80" s="260" t="s">
        <v>173</v>
      </c>
      <c r="C80" s="250">
        <v>0.02</v>
      </c>
      <c r="D80" s="112">
        <v>0</v>
      </c>
      <c r="E80" s="112">
        <v>0</v>
      </c>
      <c r="F80" s="112">
        <v>0</v>
      </c>
      <c r="G80" s="113">
        <v>0.02</v>
      </c>
      <c r="H80" s="250">
        <v>0.02</v>
      </c>
      <c r="I80" s="112">
        <v>0</v>
      </c>
      <c r="J80" s="112">
        <v>0</v>
      </c>
      <c r="K80" s="112">
        <v>0</v>
      </c>
      <c r="L80" s="113">
        <v>0.02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250">
        <v>0</v>
      </c>
      <c r="S80" s="112">
        <v>0</v>
      </c>
      <c r="T80" s="112">
        <v>0</v>
      </c>
      <c r="U80" s="112">
        <v>0</v>
      </c>
      <c r="V80" s="113">
        <v>0</v>
      </c>
      <c r="W80" s="251"/>
      <c r="X80" s="251"/>
      <c r="Y80" s="251"/>
      <c r="Z80" s="251"/>
      <c r="AA80" s="251"/>
      <c r="AB80" s="251"/>
      <c r="AC80" s="251"/>
      <c r="AD80" s="251"/>
      <c r="AE80" s="251"/>
      <c r="AF80" s="113"/>
      <c r="AG80" s="297">
        <f>27</f>
        <v>27</v>
      </c>
      <c r="AH80" s="297">
        <v>2181.012214577033</v>
      </c>
    </row>
    <row r="81" spans="1:34" ht="25.5">
      <c r="A81" s="102">
        <v>50</v>
      </c>
      <c r="B81" s="260" t="s">
        <v>174</v>
      </c>
      <c r="C81" s="250">
        <v>0</v>
      </c>
      <c r="D81" s="112">
        <v>0</v>
      </c>
      <c r="E81" s="112">
        <v>0</v>
      </c>
      <c r="F81" s="112">
        <v>0</v>
      </c>
      <c r="G81" s="113">
        <v>0</v>
      </c>
      <c r="H81" s="250">
        <v>0</v>
      </c>
      <c r="I81" s="112">
        <v>0</v>
      </c>
      <c r="J81" s="112">
        <v>0</v>
      </c>
      <c r="K81" s="112">
        <v>0</v>
      </c>
      <c r="L81" s="113">
        <v>0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250">
        <v>0</v>
      </c>
      <c r="S81" s="112">
        <v>0</v>
      </c>
      <c r="T81" s="112">
        <v>0</v>
      </c>
      <c r="U81" s="112">
        <v>0</v>
      </c>
      <c r="V81" s="113">
        <v>0</v>
      </c>
      <c r="W81" s="251"/>
      <c r="X81" s="251"/>
      <c r="Y81" s="251"/>
      <c r="Z81" s="251"/>
      <c r="AA81" s="251"/>
      <c r="AB81" s="251"/>
      <c r="AC81" s="251"/>
      <c r="AD81" s="251"/>
      <c r="AE81" s="251"/>
      <c r="AF81" s="113"/>
      <c r="AG81" s="297">
        <v>0</v>
      </c>
      <c r="AH81" s="297"/>
    </row>
    <row r="82" spans="1:34" ht="25.5">
      <c r="A82" s="102">
        <v>50.5</v>
      </c>
      <c r="B82" s="260" t="s">
        <v>175</v>
      </c>
      <c r="C82" s="250">
        <v>0</v>
      </c>
      <c r="D82" s="112">
        <v>0</v>
      </c>
      <c r="E82" s="112">
        <v>0</v>
      </c>
      <c r="F82" s="112">
        <v>0</v>
      </c>
      <c r="G82" s="113">
        <v>0</v>
      </c>
      <c r="H82" s="250">
        <v>0</v>
      </c>
      <c r="I82" s="112">
        <v>0</v>
      </c>
      <c r="J82" s="112">
        <v>0</v>
      </c>
      <c r="K82" s="112">
        <v>0</v>
      </c>
      <c r="L82" s="113">
        <v>0</v>
      </c>
      <c r="M82" s="103">
        <v>0</v>
      </c>
      <c r="N82" s="103">
        <v>0</v>
      </c>
      <c r="O82" s="103">
        <v>0</v>
      </c>
      <c r="P82" s="103">
        <v>0</v>
      </c>
      <c r="Q82" s="103">
        <v>0</v>
      </c>
      <c r="R82" s="250">
        <v>0</v>
      </c>
      <c r="S82" s="112">
        <v>0</v>
      </c>
      <c r="T82" s="112">
        <v>0</v>
      </c>
      <c r="U82" s="112">
        <v>0</v>
      </c>
      <c r="V82" s="113">
        <v>0</v>
      </c>
      <c r="W82" s="251"/>
      <c r="X82" s="251"/>
      <c r="Y82" s="251"/>
      <c r="Z82" s="251"/>
      <c r="AA82" s="251"/>
      <c r="AB82" s="251"/>
      <c r="AC82" s="251"/>
      <c r="AD82" s="251"/>
      <c r="AE82" s="251"/>
      <c r="AF82" s="113"/>
      <c r="AG82" s="297">
        <v>0</v>
      </c>
      <c r="AH82" s="297"/>
    </row>
    <row r="83" spans="1:34" ht="25.5">
      <c r="A83" s="102">
        <v>52</v>
      </c>
      <c r="B83" s="260" t="s">
        <v>176</v>
      </c>
      <c r="C83" s="250">
        <v>20</v>
      </c>
      <c r="D83" s="112">
        <v>1.94936014</v>
      </c>
      <c r="E83" s="112">
        <v>16.20762911</v>
      </c>
      <c r="F83" s="112">
        <v>0.79475999</v>
      </c>
      <c r="G83" s="113">
        <v>1.04825077</v>
      </c>
      <c r="H83" s="250">
        <v>15.38573888</v>
      </c>
      <c r="I83" s="112">
        <v>5.29061704</v>
      </c>
      <c r="J83" s="112">
        <v>8.84651584</v>
      </c>
      <c r="K83" s="112">
        <v>0.59448889</v>
      </c>
      <c r="L83" s="113">
        <v>0.65411711</v>
      </c>
      <c r="M83" s="103">
        <v>-4.61426112</v>
      </c>
      <c r="N83" s="103">
        <v>3.3412569</v>
      </c>
      <c r="O83" s="103">
        <v>-7.36111327</v>
      </c>
      <c r="P83" s="103">
        <v>-0.2002711</v>
      </c>
      <c r="Q83" s="103">
        <v>-0.39413366</v>
      </c>
      <c r="R83" s="250">
        <v>15.38573888</v>
      </c>
      <c r="S83" s="112">
        <v>0.90611704</v>
      </c>
      <c r="T83" s="112">
        <v>13.23101584</v>
      </c>
      <c r="U83" s="112">
        <v>0.59448889</v>
      </c>
      <c r="V83" s="113">
        <v>0.65411711</v>
      </c>
      <c r="W83" s="251"/>
      <c r="X83" s="251"/>
      <c r="Y83" s="251"/>
      <c r="Z83" s="251"/>
      <c r="AA83" s="251"/>
      <c r="AB83" s="251"/>
      <c r="AC83" s="251"/>
      <c r="AD83" s="251"/>
      <c r="AE83" s="251"/>
      <c r="AF83" s="113"/>
      <c r="AG83" s="297">
        <v>0</v>
      </c>
      <c r="AH83" s="297"/>
    </row>
    <row r="84" spans="1:34" ht="25.5">
      <c r="A84" s="102">
        <v>53</v>
      </c>
      <c r="B84" s="260" t="s">
        <v>177</v>
      </c>
      <c r="C84" s="250">
        <v>99.75</v>
      </c>
      <c r="D84" s="112">
        <v>11.7147954</v>
      </c>
      <c r="E84" s="112">
        <v>78.70432926</v>
      </c>
      <c r="F84" s="112">
        <v>3.87157016</v>
      </c>
      <c r="G84" s="113">
        <v>5.45930518</v>
      </c>
      <c r="H84" s="250">
        <v>82.7602395</v>
      </c>
      <c r="I84" s="112">
        <v>0</v>
      </c>
      <c r="J84" s="112">
        <v>47.16423274</v>
      </c>
      <c r="K84" s="112">
        <v>35.59600676</v>
      </c>
      <c r="L84" s="113">
        <v>0</v>
      </c>
      <c r="M84" s="103">
        <v>-16.9897605</v>
      </c>
      <c r="N84" s="103">
        <v>-11.7147954</v>
      </c>
      <c r="O84" s="103">
        <v>-31.54009652</v>
      </c>
      <c r="P84" s="103">
        <v>31.7244366</v>
      </c>
      <c r="Q84" s="103">
        <v>-5.45930518</v>
      </c>
      <c r="R84" s="250">
        <v>0</v>
      </c>
      <c r="S84" s="112">
        <v>0</v>
      </c>
      <c r="T84" s="112">
        <v>0</v>
      </c>
      <c r="U84" s="112">
        <v>0</v>
      </c>
      <c r="V84" s="113">
        <v>0</v>
      </c>
      <c r="W84" s="251"/>
      <c r="X84" s="251"/>
      <c r="Y84" s="251"/>
      <c r="Z84" s="251"/>
      <c r="AA84" s="251"/>
      <c r="AB84" s="251"/>
      <c r="AC84" s="251"/>
      <c r="AD84" s="251"/>
      <c r="AE84" s="251"/>
      <c r="AF84" s="113"/>
      <c r="AG84" s="297">
        <v>0</v>
      </c>
      <c r="AH84" s="297"/>
    </row>
    <row r="85" spans="1:34" ht="25.5">
      <c r="A85" s="102">
        <v>54</v>
      </c>
      <c r="B85" s="260" t="s">
        <v>178</v>
      </c>
      <c r="C85" s="250">
        <v>4</v>
      </c>
      <c r="D85" s="112">
        <v>1.15135494</v>
      </c>
      <c r="E85" s="112">
        <v>1.52498283</v>
      </c>
      <c r="F85" s="112">
        <v>1.0989192</v>
      </c>
      <c r="G85" s="113">
        <v>0.22474304</v>
      </c>
      <c r="H85" s="250">
        <v>2.41715568</v>
      </c>
      <c r="I85" s="112">
        <v>2.15445</v>
      </c>
      <c r="J85" s="112">
        <v>0</v>
      </c>
      <c r="K85" s="112">
        <v>0.26270568</v>
      </c>
      <c r="L85" s="113">
        <v>0</v>
      </c>
      <c r="M85" s="103">
        <v>-1.58284432</v>
      </c>
      <c r="N85" s="103">
        <v>1.00309506</v>
      </c>
      <c r="O85" s="103">
        <v>-1.52498283</v>
      </c>
      <c r="P85" s="103">
        <v>-0.83621352</v>
      </c>
      <c r="Q85" s="103">
        <v>-0.22474304</v>
      </c>
      <c r="R85" s="250">
        <v>0</v>
      </c>
      <c r="S85" s="112">
        <v>0</v>
      </c>
      <c r="T85" s="112">
        <v>0</v>
      </c>
      <c r="U85" s="112">
        <v>0</v>
      </c>
      <c r="V85" s="113">
        <v>0</v>
      </c>
      <c r="W85" s="251"/>
      <c r="X85" s="251"/>
      <c r="Y85" s="251"/>
      <c r="Z85" s="251"/>
      <c r="AA85" s="251"/>
      <c r="AB85" s="251"/>
      <c r="AC85" s="251"/>
      <c r="AD85" s="251"/>
      <c r="AE85" s="251"/>
      <c r="AF85" s="113"/>
      <c r="AG85" s="297">
        <v>0</v>
      </c>
      <c r="AH85" s="297"/>
    </row>
    <row r="86" spans="1:34" ht="12.75">
      <c r="A86" s="117"/>
      <c r="B86" s="268" t="s">
        <v>50</v>
      </c>
      <c r="C86" s="253">
        <v>869.91134249</v>
      </c>
      <c r="D86" s="118">
        <v>77.60593052</v>
      </c>
      <c r="E86" s="118">
        <v>678.46665823</v>
      </c>
      <c r="F86" s="118">
        <v>52.47884691</v>
      </c>
      <c r="G86" s="120">
        <v>61.35990683</v>
      </c>
      <c r="H86" s="278">
        <v>746.41533279</v>
      </c>
      <c r="I86" s="119">
        <v>47.10760294</v>
      </c>
      <c r="J86" s="119">
        <v>305.16219601</v>
      </c>
      <c r="K86" s="119">
        <v>363.13830819</v>
      </c>
      <c r="L86" s="279">
        <v>31.00722565</v>
      </c>
      <c r="M86" s="118">
        <v>-123.4960097</v>
      </c>
      <c r="N86" s="118">
        <v>-30.49832758</v>
      </c>
      <c r="O86" s="118">
        <v>-373.30446222</v>
      </c>
      <c r="P86" s="118">
        <v>310.65946128</v>
      </c>
      <c r="Q86" s="118">
        <v>-30.35268118</v>
      </c>
      <c r="R86" s="253">
        <v>398.09509056</v>
      </c>
      <c r="S86" s="118">
        <v>5.65165133</v>
      </c>
      <c r="T86" s="118">
        <v>215.62796935</v>
      </c>
      <c r="U86" s="118">
        <v>153.70365528</v>
      </c>
      <c r="V86" s="120">
        <v>23.1118146</v>
      </c>
      <c r="W86" s="118"/>
      <c r="X86" s="118"/>
      <c r="Y86" s="118"/>
      <c r="Z86" s="118">
        <v>4.54</v>
      </c>
      <c r="AA86" s="118"/>
      <c r="AB86" s="118"/>
      <c r="AC86" s="118"/>
      <c r="AD86" s="118"/>
      <c r="AE86" s="118">
        <v>12.834000000000001</v>
      </c>
      <c r="AF86" s="120"/>
      <c r="AG86" s="295">
        <f>SUM(AG66:AG85)</f>
        <v>27</v>
      </c>
      <c r="AH86" s="295">
        <f>SUM(AH66:AH85)</f>
        <v>2181.012214577033</v>
      </c>
    </row>
    <row r="87" spans="1:34" ht="12.75">
      <c r="A87" s="98"/>
      <c r="B87" s="259" t="s">
        <v>79</v>
      </c>
      <c r="C87" s="244"/>
      <c r="D87" s="100"/>
      <c r="E87" s="100"/>
      <c r="F87" s="100"/>
      <c r="G87" s="101"/>
      <c r="H87" s="244"/>
      <c r="I87" s="100"/>
      <c r="J87" s="100"/>
      <c r="K87" s="100"/>
      <c r="L87" s="101"/>
      <c r="M87" s="100"/>
      <c r="N87" s="100"/>
      <c r="O87" s="100"/>
      <c r="P87" s="100"/>
      <c r="Q87" s="100"/>
      <c r="R87" s="244"/>
      <c r="S87" s="100"/>
      <c r="T87" s="100"/>
      <c r="U87" s="100"/>
      <c r="V87" s="101"/>
      <c r="W87" s="245"/>
      <c r="X87" s="245"/>
      <c r="Y87" s="245"/>
      <c r="Z87" s="245"/>
      <c r="AA87" s="245"/>
      <c r="AB87" s="245"/>
      <c r="AC87" s="245"/>
      <c r="AD87" s="245"/>
      <c r="AE87" s="245"/>
      <c r="AF87" s="101"/>
      <c r="AG87" s="296"/>
      <c r="AH87" s="296"/>
    </row>
    <row r="88" spans="1:34" ht="51">
      <c r="A88" s="121">
        <v>55</v>
      </c>
      <c r="B88" s="269" t="s">
        <v>179</v>
      </c>
      <c r="C88" s="250">
        <v>60</v>
      </c>
      <c r="D88" s="112">
        <v>3.62322933</v>
      </c>
      <c r="E88" s="112">
        <v>35.89844996</v>
      </c>
      <c r="F88" s="112">
        <v>11.56763139</v>
      </c>
      <c r="G88" s="113">
        <v>8.91068933</v>
      </c>
      <c r="H88" s="250">
        <v>205.23270588</v>
      </c>
      <c r="I88" s="112">
        <v>44.62322932</v>
      </c>
      <c r="J88" s="112">
        <v>137.4807959</v>
      </c>
      <c r="K88" s="112">
        <v>11.56763139</v>
      </c>
      <c r="L88" s="113">
        <v>11.56104927</v>
      </c>
      <c r="M88" s="103">
        <v>145.23270588</v>
      </c>
      <c r="N88" s="103">
        <v>40.99999999</v>
      </c>
      <c r="O88" s="103">
        <v>101.58234594</v>
      </c>
      <c r="P88" s="103">
        <v>0</v>
      </c>
      <c r="Q88" s="103">
        <v>2.65035994</v>
      </c>
      <c r="R88" s="250">
        <v>147.43000117</v>
      </c>
      <c r="S88" s="112">
        <v>4.101149</v>
      </c>
      <c r="T88" s="112">
        <v>69.56639366</v>
      </c>
      <c r="U88" s="112">
        <v>71.01406128</v>
      </c>
      <c r="V88" s="113">
        <v>2.74839723</v>
      </c>
      <c r="W88" s="251"/>
      <c r="X88" s="251"/>
      <c r="Y88" s="251"/>
      <c r="Z88" s="251"/>
      <c r="AA88" s="251"/>
      <c r="AB88" s="251"/>
      <c r="AC88" s="251"/>
      <c r="AD88" s="251"/>
      <c r="AE88" s="251"/>
      <c r="AF88" s="113"/>
      <c r="AG88" s="297">
        <v>0</v>
      </c>
      <c r="AH88" s="297"/>
    </row>
    <row r="89" spans="1:34" ht="38.25">
      <c r="A89" s="121">
        <v>56</v>
      </c>
      <c r="B89" s="269" t="s">
        <v>180</v>
      </c>
      <c r="C89" s="250">
        <v>0</v>
      </c>
      <c r="D89" s="112">
        <v>0</v>
      </c>
      <c r="E89" s="112">
        <v>0</v>
      </c>
      <c r="F89" s="112">
        <v>0</v>
      </c>
      <c r="G89" s="113">
        <v>0</v>
      </c>
      <c r="H89" s="250">
        <v>0</v>
      </c>
      <c r="I89" s="112">
        <v>0</v>
      </c>
      <c r="J89" s="112">
        <v>0</v>
      </c>
      <c r="K89" s="112">
        <v>0</v>
      </c>
      <c r="L89" s="11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250">
        <v>0</v>
      </c>
      <c r="S89" s="112">
        <v>0</v>
      </c>
      <c r="T89" s="112">
        <v>0</v>
      </c>
      <c r="U89" s="112">
        <v>0</v>
      </c>
      <c r="V89" s="113">
        <v>0</v>
      </c>
      <c r="W89" s="251"/>
      <c r="X89" s="251"/>
      <c r="Y89" s="251"/>
      <c r="Z89" s="251"/>
      <c r="AA89" s="251"/>
      <c r="AB89" s="251"/>
      <c r="AC89" s="251"/>
      <c r="AD89" s="251"/>
      <c r="AE89" s="251"/>
      <c r="AF89" s="113"/>
      <c r="AG89" s="297">
        <v>0</v>
      </c>
      <c r="AH89" s="297"/>
    </row>
    <row r="90" spans="1:34" ht="38.25">
      <c r="A90" s="121">
        <v>57</v>
      </c>
      <c r="B90" s="269" t="s">
        <v>181</v>
      </c>
      <c r="C90" s="250">
        <v>1</v>
      </c>
      <c r="D90" s="112">
        <v>1</v>
      </c>
      <c r="E90" s="112">
        <v>0</v>
      </c>
      <c r="F90" s="112">
        <v>0</v>
      </c>
      <c r="G90" s="113">
        <v>0</v>
      </c>
      <c r="H90" s="250">
        <v>1.0750505</v>
      </c>
      <c r="I90" s="112">
        <v>1</v>
      </c>
      <c r="J90" s="112">
        <v>0</v>
      </c>
      <c r="K90" s="112">
        <v>0</v>
      </c>
      <c r="L90" s="113">
        <v>0.0750505</v>
      </c>
      <c r="M90" s="103">
        <v>0.0750505</v>
      </c>
      <c r="N90" s="103">
        <v>0</v>
      </c>
      <c r="O90" s="103">
        <v>0</v>
      </c>
      <c r="P90" s="103">
        <v>0</v>
      </c>
      <c r="Q90" s="103">
        <v>0.0750505</v>
      </c>
      <c r="R90" s="250">
        <v>1.0750505</v>
      </c>
      <c r="S90" s="112">
        <v>1</v>
      </c>
      <c r="T90" s="112">
        <v>0</v>
      </c>
      <c r="U90" s="112">
        <v>0</v>
      </c>
      <c r="V90" s="113">
        <v>0.0750505</v>
      </c>
      <c r="W90" s="251"/>
      <c r="X90" s="251"/>
      <c r="Y90" s="251"/>
      <c r="Z90" s="251"/>
      <c r="AA90" s="251"/>
      <c r="AB90" s="251"/>
      <c r="AC90" s="251"/>
      <c r="AD90" s="251"/>
      <c r="AE90" s="251"/>
      <c r="AF90" s="113"/>
      <c r="AG90" s="297">
        <v>0</v>
      </c>
      <c r="AH90" s="297"/>
    </row>
    <row r="91" spans="1:34" ht="25.5">
      <c r="A91" s="123">
        <v>58</v>
      </c>
      <c r="B91" s="270" t="s">
        <v>182</v>
      </c>
      <c r="C91" s="250">
        <v>0</v>
      </c>
      <c r="D91" s="112">
        <v>0</v>
      </c>
      <c r="E91" s="112">
        <v>0</v>
      </c>
      <c r="F91" s="112">
        <v>0</v>
      </c>
      <c r="G91" s="113">
        <v>0</v>
      </c>
      <c r="H91" s="250">
        <v>0</v>
      </c>
      <c r="I91" s="112">
        <v>0</v>
      </c>
      <c r="J91" s="112">
        <v>0</v>
      </c>
      <c r="K91" s="112">
        <v>0</v>
      </c>
      <c r="L91" s="11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250">
        <v>0</v>
      </c>
      <c r="S91" s="112">
        <v>0</v>
      </c>
      <c r="T91" s="112">
        <v>0</v>
      </c>
      <c r="U91" s="112">
        <v>0</v>
      </c>
      <c r="V91" s="113">
        <v>0</v>
      </c>
      <c r="W91" s="251"/>
      <c r="X91" s="251"/>
      <c r="Y91" s="251"/>
      <c r="Z91" s="251"/>
      <c r="AA91" s="251"/>
      <c r="AB91" s="251"/>
      <c r="AC91" s="251"/>
      <c r="AD91" s="251"/>
      <c r="AE91" s="251"/>
      <c r="AF91" s="113"/>
      <c r="AG91" s="297">
        <v>0</v>
      </c>
      <c r="AH91" s="297"/>
    </row>
    <row r="92" spans="1:34" ht="38.25">
      <c r="A92" s="121">
        <v>59</v>
      </c>
      <c r="B92" s="269" t="s">
        <v>183</v>
      </c>
      <c r="C92" s="250">
        <v>9</v>
      </c>
      <c r="D92" s="112">
        <v>2</v>
      </c>
      <c r="E92" s="112">
        <v>2.34551913</v>
      </c>
      <c r="F92" s="112">
        <v>4.0896174</v>
      </c>
      <c r="G92" s="113">
        <v>0.56486347</v>
      </c>
      <c r="H92" s="250">
        <v>1.77322163</v>
      </c>
      <c r="I92" s="112">
        <v>1.6</v>
      </c>
      <c r="J92" s="112">
        <v>0</v>
      </c>
      <c r="K92" s="112">
        <v>0</v>
      </c>
      <c r="L92" s="113">
        <v>0.17322163</v>
      </c>
      <c r="M92" s="103">
        <v>-7.22677837</v>
      </c>
      <c r="N92" s="103">
        <v>-0.4</v>
      </c>
      <c r="O92" s="103">
        <v>-2.34551913</v>
      </c>
      <c r="P92" s="103">
        <v>-4.0896174</v>
      </c>
      <c r="Q92" s="103">
        <v>-0.39164184</v>
      </c>
      <c r="R92" s="250">
        <v>1.77428007</v>
      </c>
      <c r="S92" s="112">
        <v>1.6</v>
      </c>
      <c r="T92" s="112">
        <v>0</v>
      </c>
      <c r="U92" s="112">
        <v>0</v>
      </c>
      <c r="V92" s="113">
        <v>0.17428007</v>
      </c>
      <c r="W92" s="251"/>
      <c r="X92" s="251"/>
      <c r="Y92" s="251"/>
      <c r="Z92" s="251"/>
      <c r="AA92" s="251"/>
      <c r="AB92" s="251"/>
      <c r="AC92" s="251"/>
      <c r="AD92" s="251"/>
      <c r="AE92" s="251"/>
      <c r="AF92" s="113"/>
      <c r="AG92" s="297">
        <v>0</v>
      </c>
      <c r="AH92" s="297"/>
    </row>
    <row r="93" spans="1:34" ht="51">
      <c r="A93" s="121">
        <v>60</v>
      </c>
      <c r="B93" s="269" t="s">
        <v>184</v>
      </c>
      <c r="C93" s="250">
        <v>4.5</v>
      </c>
      <c r="D93" s="112">
        <v>0.43870964</v>
      </c>
      <c r="E93" s="112">
        <v>3.39536435</v>
      </c>
      <c r="F93" s="112">
        <v>0.16008727</v>
      </c>
      <c r="G93" s="113">
        <v>0.50583874</v>
      </c>
      <c r="H93" s="250">
        <v>0.23593515</v>
      </c>
      <c r="I93" s="112">
        <v>0.03624158</v>
      </c>
      <c r="J93" s="112">
        <v>0.19107197</v>
      </c>
      <c r="K93" s="112">
        <v>0</v>
      </c>
      <c r="L93" s="113">
        <v>0.0086216</v>
      </c>
      <c r="M93" s="103">
        <v>-4.26406485</v>
      </c>
      <c r="N93" s="103">
        <v>-0.40246806</v>
      </c>
      <c r="O93" s="103">
        <v>-3.20429238</v>
      </c>
      <c r="P93" s="103">
        <v>-0.16008727</v>
      </c>
      <c r="Q93" s="103">
        <v>-0.49721714</v>
      </c>
      <c r="R93" s="250">
        <v>0.23593515</v>
      </c>
      <c r="S93" s="112">
        <v>0.03624158</v>
      </c>
      <c r="T93" s="112">
        <v>0.19107197</v>
      </c>
      <c r="U93" s="112">
        <v>0</v>
      </c>
      <c r="V93" s="113">
        <v>0.0086216</v>
      </c>
      <c r="W93" s="251"/>
      <c r="X93" s="251"/>
      <c r="Y93" s="251"/>
      <c r="Z93" s="251"/>
      <c r="AA93" s="251">
        <v>2013</v>
      </c>
      <c r="AB93" s="254">
        <v>10.083333333333334</v>
      </c>
      <c r="AC93" s="251" t="s">
        <v>233</v>
      </c>
      <c r="AD93" s="251" t="s">
        <v>234</v>
      </c>
      <c r="AE93" s="251">
        <v>0.23</v>
      </c>
      <c r="AF93" s="113"/>
      <c r="AG93" s="297">
        <v>1285</v>
      </c>
      <c r="AH93" s="297">
        <v>103800.02576783286</v>
      </c>
    </row>
    <row r="94" spans="1:34" ht="12.75">
      <c r="A94" s="117"/>
      <c r="B94" s="268" t="s">
        <v>80</v>
      </c>
      <c r="C94" s="243">
        <v>74.5</v>
      </c>
      <c r="D94" s="96">
        <v>7.06193896</v>
      </c>
      <c r="E94" s="96">
        <v>41.63933343</v>
      </c>
      <c r="F94" s="96">
        <v>15.81733606</v>
      </c>
      <c r="G94" s="97">
        <v>9.98139154</v>
      </c>
      <c r="H94" s="242">
        <v>208.31691316</v>
      </c>
      <c r="I94" s="94">
        <v>47.2594709</v>
      </c>
      <c r="J94" s="94">
        <v>137.67186787</v>
      </c>
      <c r="K94" s="94">
        <v>11.56763139</v>
      </c>
      <c r="L94" s="95">
        <v>11.817943</v>
      </c>
      <c r="M94" s="96">
        <v>133.81691316</v>
      </c>
      <c r="N94" s="96">
        <v>40.19753194</v>
      </c>
      <c r="O94" s="96">
        <v>96.03253444</v>
      </c>
      <c r="P94" s="96">
        <v>-4.24970467</v>
      </c>
      <c r="Q94" s="96">
        <v>1.83655146</v>
      </c>
      <c r="R94" s="243">
        <v>150.51526689</v>
      </c>
      <c r="S94" s="96">
        <v>6.73739058</v>
      </c>
      <c r="T94" s="96">
        <v>69.75746563</v>
      </c>
      <c r="U94" s="96">
        <v>71.01406128</v>
      </c>
      <c r="V94" s="97">
        <v>3.0063494</v>
      </c>
      <c r="W94" s="96"/>
      <c r="X94" s="96"/>
      <c r="Y94" s="96"/>
      <c r="Z94" s="96"/>
      <c r="AA94" s="96"/>
      <c r="AB94" s="96"/>
      <c r="AC94" s="96"/>
      <c r="AD94" s="96"/>
      <c r="AE94" s="96">
        <v>0.23</v>
      </c>
      <c r="AF94" s="97"/>
      <c r="AG94" s="295">
        <f>SUM(AG88:AG93)</f>
        <v>1285</v>
      </c>
      <c r="AH94" s="295">
        <f>SUM(AH88:AH93)</f>
        <v>103800.02576783286</v>
      </c>
    </row>
    <row r="95" spans="1:34" ht="12.75">
      <c r="A95" s="98"/>
      <c r="B95" s="259" t="s">
        <v>81</v>
      </c>
      <c r="C95" s="244"/>
      <c r="D95" s="100"/>
      <c r="E95" s="100"/>
      <c r="F95" s="100"/>
      <c r="G95" s="101"/>
      <c r="H95" s="244"/>
      <c r="I95" s="100"/>
      <c r="J95" s="100"/>
      <c r="K95" s="100"/>
      <c r="L95" s="101"/>
      <c r="M95" s="100"/>
      <c r="N95" s="100"/>
      <c r="O95" s="100"/>
      <c r="P95" s="100"/>
      <c r="Q95" s="100"/>
      <c r="R95" s="244"/>
      <c r="S95" s="100"/>
      <c r="T95" s="100"/>
      <c r="U95" s="100"/>
      <c r="V95" s="101"/>
      <c r="W95" s="245"/>
      <c r="X95" s="245"/>
      <c r="Y95" s="245"/>
      <c r="Z95" s="245"/>
      <c r="AA95" s="245"/>
      <c r="AB95" s="245"/>
      <c r="AC95" s="245"/>
      <c r="AD95" s="245"/>
      <c r="AE95" s="245"/>
      <c r="AF95" s="101"/>
      <c r="AG95" s="296"/>
      <c r="AH95" s="296"/>
    </row>
    <row r="96" spans="1:34" ht="23.25" customHeight="1">
      <c r="A96" s="124">
        <v>61</v>
      </c>
      <c r="B96" s="271" t="s">
        <v>185</v>
      </c>
      <c r="C96" s="250">
        <v>50</v>
      </c>
      <c r="D96" s="112">
        <v>4.35893772</v>
      </c>
      <c r="E96" s="112">
        <v>37.80630074</v>
      </c>
      <c r="F96" s="112">
        <v>4.22436503</v>
      </c>
      <c r="G96" s="113">
        <v>3.61039651</v>
      </c>
      <c r="H96" s="250">
        <v>100.82325802</v>
      </c>
      <c r="I96" s="112">
        <v>4.35893772</v>
      </c>
      <c r="J96" s="112">
        <v>86.86671974</v>
      </c>
      <c r="K96" s="112">
        <v>4.22436503</v>
      </c>
      <c r="L96" s="113">
        <v>5.37323553</v>
      </c>
      <c r="M96" s="103">
        <v>50.82325802</v>
      </c>
      <c r="N96" s="103">
        <v>0</v>
      </c>
      <c r="O96" s="103">
        <v>49.060419</v>
      </c>
      <c r="P96" s="103">
        <v>0</v>
      </c>
      <c r="Q96" s="103">
        <v>1.76283902</v>
      </c>
      <c r="R96" s="250">
        <v>86.25570074</v>
      </c>
      <c r="S96" s="112">
        <v>3.8807756</v>
      </c>
      <c r="T96" s="112">
        <v>62.09050088</v>
      </c>
      <c r="U96" s="112">
        <v>18.52158524</v>
      </c>
      <c r="V96" s="113">
        <v>1.76283902</v>
      </c>
      <c r="W96" s="251"/>
      <c r="X96" s="251"/>
      <c r="Y96" s="251"/>
      <c r="Z96" s="251"/>
      <c r="AA96" s="251"/>
      <c r="AB96" s="251"/>
      <c r="AC96" s="251"/>
      <c r="AD96" s="251"/>
      <c r="AE96" s="251"/>
      <c r="AF96" s="113"/>
      <c r="AG96" s="297">
        <v>0</v>
      </c>
      <c r="AH96" s="297"/>
    </row>
    <row r="97" spans="1:34" ht="25.5">
      <c r="A97" s="124">
        <v>62</v>
      </c>
      <c r="B97" s="271" t="s">
        <v>186</v>
      </c>
      <c r="C97" s="250">
        <v>35</v>
      </c>
      <c r="D97" s="112">
        <v>3.63060534</v>
      </c>
      <c r="E97" s="112">
        <v>25.77782678</v>
      </c>
      <c r="F97" s="112">
        <v>1.5442931</v>
      </c>
      <c r="G97" s="113">
        <v>4.04727478</v>
      </c>
      <c r="H97" s="250">
        <v>31.52553472</v>
      </c>
      <c r="I97" s="112">
        <v>3.45389051</v>
      </c>
      <c r="J97" s="112">
        <v>8.42652569</v>
      </c>
      <c r="K97" s="112">
        <v>19.0782186</v>
      </c>
      <c r="L97" s="113">
        <v>0.56689992</v>
      </c>
      <c r="M97" s="103">
        <v>-3.47446528</v>
      </c>
      <c r="N97" s="103">
        <v>-0.17671483</v>
      </c>
      <c r="O97" s="103">
        <v>-17.35130109</v>
      </c>
      <c r="P97" s="103">
        <v>17.5339255</v>
      </c>
      <c r="Q97" s="103">
        <v>-3.48037486</v>
      </c>
      <c r="R97" s="250">
        <v>29.51443989</v>
      </c>
      <c r="S97" s="112">
        <v>3.45389051</v>
      </c>
      <c r="T97" s="112">
        <v>8.42652569</v>
      </c>
      <c r="U97" s="112">
        <v>17.06712377</v>
      </c>
      <c r="V97" s="113">
        <v>0.56689992</v>
      </c>
      <c r="W97" s="251"/>
      <c r="X97" s="251"/>
      <c r="Y97" s="251"/>
      <c r="Z97" s="251"/>
      <c r="AA97" s="251"/>
      <c r="AB97" s="251"/>
      <c r="AC97" s="251"/>
      <c r="AD97" s="251"/>
      <c r="AE97" s="251"/>
      <c r="AF97" s="113"/>
      <c r="AG97" s="297">
        <v>0</v>
      </c>
      <c r="AH97" s="297"/>
    </row>
    <row r="98" spans="1:34" ht="25.5">
      <c r="A98" s="124">
        <v>63</v>
      </c>
      <c r="B98" s="271" t="s">
        <v>187</v>
      </c>
      <c r="C98" s="250">
        <v>7.28</v>
      </c>
      <c r="D98" s="112">
        <v>7.28</v>
      </c>
      <c r="E98" s="112">
        <v>0</v>
      </c>
      <c r="F98" s="112">
        <v>0</v>
      </c>
      <c r="G98" s="113">
        <v>0</v>
      </c>
      <c r="H98" s="250">
        <v>6.75</v>
      </c>
      <c r="I98" s="112">
        <v>6</v>
      </c>
      <c r="J98" s="112">
        <v>0</v>
      </c>
      <c r="K98" s="112">
        <v>0</v>
      </c>
      <c r="L98" s="113">
        <v>0.75</v>
      </c>
      <c r="M98" s="103">
        <v>-0.53</v>
      </c>
      <c r="N98" s="103">
        <v>-1.28</v>
      </c>
      <c r="O98" s="103">
        <v>0</v>
      </c>
      <c r="P98" s="103">
        <v>0</v>
      </c>
      <c r="Q98" s="103">
        <v>0.75</v>
      </c>
      <c r="R98" s="250">
        <v>6.75</v>
      </c>
      <c r="S98" s="112">
        <v>6</v>
      </c>
      <c r="T98" s="112">
        <v>0</v>
      </c>
      <c r="U98" s="112">
        <v>0</v>
      </c>
      <c r="V98" s="113">
        <v>0.75</v>
      </c>
      <c r="W98" s="251"/>
      <c r="X98" s="251"/>
      <c r="Y98" s="251"/>
      <c r="Z98" s="251"/>
      <c r="AA98" s="251"/>
      <c r="AB98" s="251"/>
      <c r="AC98" s="251"/>
      <c r="AD98" s="251"/>
      <c r="AE98" s="251"/>
      <c r="AF98" s="113"/>
      <c r="AG98" s="297">
        <v>0</v>
      </c>
      <c r="AH98" s="297"/>
    </row>
    <row r="99" spans="1:34" ht="12.75">
      <c r="A99" s="117"/>
      <c r="B99" s="268" t="s">
        <v>82</v>
      </c>
      <c r="C99" s="243">
        <v>92.28</v>
      </c>
      <c r="D99" s="96">
        <v>15.26954306</v>
      </c>
      <c r="E99" s="96">
        <v>63.58412752</v>
      </c>
      <c r="F99" s="96">
        <v>5.76865813</v>
      </c>
      <c r="G99" s="97">
        <v>7.65767129</v>
      </c>
      <c r="H99" s="242">
        <v>139.09879274</v>
      </c>
      <c r="I99" s="94">
        <v>13.81282823</v>
      </c>
      <c r="J99" s="94">
        <v>95.29324543</v>
      </c>
      <c r="K99" s="94">
        <v>23.30258363</v>
      </c>
      <c r="L99" s="95">
        <v>6.69013545</v>
      </c>
      <c r="M99" s="96">
        <v>46.81879274</v>
      </c>
      <c r="N99" s="96">
        <v>-1.45671483</v>
      </c>
      <c r="O99" s="96">
        <v>31.70911791</v>
      </c>
      <c r="P99" s="96">
        <v>17.5339255</v>
      </c>
      <c r="Q99" s="96">
        <v>-0.96753584</v>
      </c>
      <c r="R99" s="243">
        <v>122.52014063</v>
      </c>
      <c r="S99" s="96">
        <v>13.33466611</v>
      </c>
      <c r="T99" s="96">
        <v>70.51702657</v>
      </c>
      <c r="U99" s="96">
        <v>35.58870901</v>
      </c>
      <c r="V99" s="97">
        <v>3.07973894</v>
      </c>
      <c r="W99" s="96"/>
      <c r="X99" s="96"/>
      <c r="Y99" s="96"/>
      <c r="Z99" s="96"/>
      <c r="AA99" s="96"/>
      <c r="AB99" s="96"/>
      <c r="AC99" s="96"/>
      <c r="AD99" s="96"/>
      <c r="AE99" s="96"/>
      <c r="AF99" s="97"/>
      <c r="AG99" s="297"/>
      <c r="AH99" s="297"/>
    </row>
    <row r="100" spans="1:34" ht="12.75">
      <c r="A100" s="98"/>
      <c r="B100" s="259" t="s">
        <v>83</v>
      </c>
      <c r="C100" s="244"/>
      <c r="D100" s="100"/>
      <c r="E100" s="100"/>
      <c r="F100" s="100"/>
      <c r="G100" s="101"/>
      <c r="H100" s="244"/>
      <c r="I100" s="100"/>
      <c r="J100" s="100"/>
      <c r="K100" s="100"/>
      <c r="L100" s="101"/>
      <c r="M100" s="100"/>
      <c r="N100" s="100"/>
      <c r="O100" s="100"/>
      <c r="P100" s="100"/>
      <c r="Q100" s="100"/>
      <c r="R100" s="244"/>
      <c r="S100" s="100"/>
      <c r="T100" s="100"/>
      <c r="U100" s="100"/>
      <c r="V100" s="101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101"/>
      <c r="AG100" s="296"/>
      <c r="AH100" s="296"/>
    </row>
    <row r="101" spans="1:34" ht="25.5">
      <c r="A101" s="125">
        <v>64</v>
      </c>
      <c r="B101" s="272" t="s">
        <v>188</v>
      </c>
      <c r="C101" s="250">
        <v>39.5</v>
      </c>
      <c r="D101" s="112">
        <v>0.62822</v>
      </c>
      <c r="E101" s="112">
        <v>36.5832292</v>
      </c>
      <c r="F101" s="112">
        <v>2</v>
      </c>
      <c r="G101" s="113">
        <v>0.2885508</v>
      </c>
      <c r="H101" s="250">
        <v>26.64033802</v>
      </c>
      <c r="I101" s="112">
        <v>0</v>
      </c>
      <c r="J101" s="112">
        <v>5.70911858</v>
      </c>
      <c r="K101" s="112">
        <v>20.53022485</v>
      </c>
      <c r="L101" s="113">
        <v>0.40099459</v>
      </c>
      <c r="M101" s="103">
        <v>-12.85966198</v>
      </c>
      <c r="N101" s="103">
        <v>-0.62822</v>
      </c>
      <c r="O101" s="103">
        <v>-30.87411062</v>
      </c>
      <c r="P101" s="103">
        <v>18.53022485</v>
      </c>
      <c r="Q101" s="103">
        <v>0.11244379</v>
      </c>
      <c r="R101" s="250">
        <v>17.05454813</v>
      </c>
      <c r="S101" s="112">
        <v>0</v>
      </c>
      <c r="T101" s="112">
        <v>5.70911858</v>
      </c>
      <c r="U101" s="112">
        <v>10.94443496</v>
      </c>
      <c r="V101" s="113">
        <v>0.40099459</v>
      </c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113"/>
      <c r="AG101" s="297">
        <v>0</v>
      </c>
      <c r="AH101" s="297"/>
    </row>
    <row r="102" spans="1:34" ht="38.25">
      <c r="A102" s="126">
        <v>65</v>
      </c>
      <c r="B102" s="273" t="s">
        <v>189</v>
      </c>
      <c r="C102" s="250">
        <v>16.65</v>
      </c>
      <c r="D102" s="112">
        <v>3.62044428</v>
      </c>
      <c r="E102" s="112">
        <v>10.85302954</v>
      </c>
      <c r="F102" s="112">
        <v>5E-06</v>
      </c>
      <c r="G102" s="113">
        <v>2.17652118</v>
      </c>
      <c r="H102" s="250">
        <v>15.39449863</v>
      </c>
      <c r="I102" s="112">
        <v>0.03965862</v>
      </c>
      <c r="J102" s="112">
        <v>3.81126554</v>
      </c>
      <c r="K102" s="112">
        <v>9.0114969</v>
      </c>
      <c r="L102" s="113">
        <v>2.53207757</v>
      </c>
      <c r="M102" s="103">
        <v>-1.25550137</v>
      </c>
      <c r="N102" s="103">
        <v>-3.58078566</v>
      </c>
      <c r="O102" s="103">
        <v>-7.041764</v>
      </c>
      <c r="P102" s="103">
        <v>9.0114919</v>
      </c>
      <c r="Q102" s="103">
        <v>0.35555639</v>
      </c>
      <c r="R102" s="250">
        <v>32.14608706</v>
      </c>
      <c r="S102" s="112">
        <v>0.03965862</v>
      </c>
      <c r="T102" s="112">
        <v>3.81126554</v>
      </c>
      <c r="U102" s="112">
        <v>25.76308533</v>
      </c>
      <c r="V102" s="113">
        <v>2.53207757</v>
      </c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113"/>
      <c r="AG102" s="297">
        <v>0</v>
      </c>
      <c r="AH102" s="297"/>
    </row>
    <row r="103" spans="1:34" ht="38.25">
      <c r="A103" s="127">
        <v>66</v>
      </c>
      <c r="B103" s="274" t="s">
        <v>190</v>
      </c>
      <c r="C103" s="250">
        <v>3</v>
      </c>
      <c r="D103" s="112">
        <v>3</v>
      </c>
      <c r="E103" s="112">
        <v>0</v>
      </c>
      <c r="F103" s="112">
        <v>0</v>
      </c>
      <c r="G103" s="113">
        <v>0</v>
      </c>
      <c r="H103" s="250">
        <v>0</v>
      </c>
      <c r="I103" s="112">
        <v>0</v>
      </c>
      <c r="J103" s="112">
        <v>0</v>
      </c>
      <c r="K103" s="112">
        <v>0</v>
      </c>
      <c r="L103" s="113">
        <v>0</v>
      </c>
      <c r="M103" s="103">
        <v>-3</v>
      </c>
      <c r="N103" s="103">
        <v>-3</v>
      </c>
      <c r="O103" s="103">
        <v>0</v>
      </c>
      <c r="P103" s="103">
        <v>0</v>
      </c>
      <c r="Q103" s="103">
        <v>0</v>
      </c>
      <c r="R103" s="250">
        <v>0</v>
      </c>
      <c r="S103" s="112">
        <v>0</v>
      </c>
      <c r="T103" s="112">
        <v>0</v>
      </c>
      <c r="U103" s="112">
        <v>0</v>
      </c>
      <c r="V103" s="113">
        <v>0</v>
      </c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113"/>
      <c r="AG103" s="297">
        <v>0</v>
      </c>
      <c r="AH103" s="297"/>
    </row>
    <row r="104" spans="1:34" ht="38.25">
      <c r="A104" s="127">
        <v>67</v>
      </c>
      <c r="B104" s="274" t="s">
        <v>191</v>
      </c>
      <c r="C104" s="250">
        <v>36</v>
      </c>
      <c r="D104" s="112">
        <v>4.714347</v>
      </c>
      <c r="E104" s="112">
        <v>24.20452618</v>
      </c>
      <c r="F104" s="112">
        <v>3.18490589</v>
      </c>
      <c r="G104" s="113">
        <v>3.89622092</v>
      </c>
      <c r="H104" s="250">
        <v>1.26614026</v>
      </c>
      <c r="I104" s="112">
        <v>0</v>
      </c>
      <c r="J104" s="112">
        <v>1.23230306</v>
      </c>
      <c r="K104" s="112">
        <v>0</v>
      </c>
      <c r="L104" s="113">
        <v>0.0338372</v>
      </c>
      <c r="M104" s="103">
        <v>-34.73385974</v>
      </c>
      <c r="N104" s="103">
        <v>-4.714347</v>
      </c>
      <c r="O104" s="103">
        <v>-22.97222312</v>
      </c>
      <c r="P104" s="103">
        <v>-3.18490589</v>
      </c>
      <c r="Q104" s="103">
        <v>-3.86238372</v>
      </c>
      <c r="R104" s="250">
        <v>1.26614026</v>
      </c>
      <c r="S104" s="112">
        <v>0.16710952</v>
      </c>
      <c r="T104" s="112">
        <v>0.9669021799999999</v>
      </c>
      <c r="U104" s="112">
        <v>0.09466059</v>
      </c>
      <c r="V104" s="113">
        <v>0.03746797</v>
      </c>
      <c r="W104" s="251"/>
      <c r="X104" s="251"/>
      <c r="Y104" s="251"/>
      <c r="Z104" s="251"/>
      <c r="AA104" s="251">
        <v>2013</v>
      </c>
      <c r="AB104" s="254">
        <v>10.083333333333334</v>
      </c>
      <c r="AC104" s="252" t="s">
        <v>235</v>
      </c>
      <c r="AD104" s="251" t="s">
        <v>236</v>
      </c>
      <c r="AE104" s="251">
        <v>0.32</v>
      </c>
      <c r="AF104" s="113"/>
      <c r="AG104" s="297">
        <v>0</v>
      </c>
      <c r="AH104" s="297"/>
    </row>
    <row r="105" spans="1:34" ht="25.5">
      <c r="A105" s="127">
        <v>68</v>
      </c>
      <c r="B105" s="274" t="s">
        <v>192</v>
      </c>
      <c r="C105" s="250">
        <v>2</v>
      </c>
      <c r="D105" s="112">
        <v>2</v>
      </c>
      <c r="E105" s="112">
        <v>0</v>
      </c>
      <c r="F105" s="112">
        <v>0</v>
      </c>
      <c r="G105" s="113">
        <v>0</v>
      </c>
      <c r="H105" s="250">
        <v>0</v>
      </c>
      <c r="I105" s="112">
        <v>0</v>
      </c>
      <c r="J105" s="112">
        <v>0</v>
      </c>
      <c r="K105" s="112">
        <v>0</v>
      </c>
      <c r="L105" s="113">
        <v>0</v>
      </c>
      <c r="M105" s="103">
        <v>-2</v>
      </c>
      <c r="N105" s="103">
        <v>-2</v>
      </c>
      <c r="O105" s="103">
        <v>0</v>
      </c>
      <c r="P105" s="103">
        <v>0</v>
      </c>
      <c r="Q105" s="103">
        <v>0</v>
      </c>
      <c r="R105" s="250">
        <v>0</v>
      </c>
      <c r="S105" s="112">
        <v>0</v>
      </c>
      <c r="T105" s="112">
        <v>0</v>
      </c>
      <c r="U105" s="112">
        <v>0</v>
      </c>
      <c r="V105" s="113">
        <v>0</v>
      </c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113"/>
      <c r="AG105" s="297">
        <v>0</v>
      </c>
      <c r="AH105" s="297"/>
    </row>
    <row r="106" spans="1:34" ht="12.75">
      <c r="A106" s="128"/>
      <c r="B106" s="275" t="s">
        <v>84</v>
      </c>
      <c r="C106" s="253">
        <v>97.15</v>
      </c>
      <c r="D106" s="118">
        <v>13.96301128</v>
      </c>
      <c r="E106" s="118">
        <v>71.64078492</v>
      </c>
      <c r="F106" s="118">
        <v>5.18491089</v>
      </c>
      <c r="G106" s="120">
        <v>6.3612929</v>
      </c>
      <c r="H106" s="278">
        <v>43.30097691</v>
      </c>
      <c r="I106" s="119">
        <v>0.03965862</v>
      </c>
      <c r="J106" s="119">
        <v>10.75268718</v>
      </c>
      <c r="K106" s="119">
        <v>29.54172175</v>
      </c>
      <c r="L106" s="279">
        <v>2.96690936</v>
      </c>
      <c r="M106" s="118">
        <v>-53.84902309</v>
      </c>
      <c r="N106" s="118">
        <v>-13.92335266</v>
      </c>
      <c r="O106" s="118">
        <v>-60.88809774</v>
      </c>
      <c r="P106" s="118">
        <v>24.35681086</v>
      </c>
      <c r="Q106" s="118">
        <v>-3.39438354</v>
      </c>
      <c r="R106" s="253">
        <v>50.46677545</v>
      </c>
      <c r="S106" s="118">
        <v>0.20676814</v>
      </c>
      <c r="T106" s="118">
        <v>10.4872863</v>
      </c>
      <c r="U106" s="118">
        <v>36.80218088</v>
      </c>
      <c r="V106" s="120">
        <v>2.97054013</v>
      </c>
      <c r="W106" s="118"/>
      <c r="X106" s="118"/>
      <c r="Y106" s="118"/>
      <c r="Z106" s="118"/>
      <c r="AA106" s="118"/>
      <c r="AB106" s="118"/>
      <c r="AC106" s="118"/>
      <c r="AD106" s="118"/>
      <c r="AE106" s="118">
        <v>0.32</v>
      </c>
      <c r="AF106" s="120"/>
      <c r="AG106" s="297"/>
      <c r="AH106" s="297"/>
    </row>
    <row r="107" spans="1:34" ht="12.75">
      <c r="A107" s="98"/>
      <c r="B107" s="259" t="s">
        <v>85</v>
      </c>
      <c r="C107" s="244"/>
      <c r="D107" s="100"/>
      <c r="E107" s="100"/>
      <c r="F107" s="100"/>
      <c r="G107" s="101"/>
      <c r="H107" s="244"/>
      <c r="I107" s="100"/>
      <c r="J107" s="100"/>
      <c r="K107" s="100"/>
      <c r="L107" s="101"/>
      <c r="M107" s="100"/>
      <c r="N107" s="100"/>
      <c r="O107" s="100"/>
      <c r="P107" s="100"/>
      <c r="Q107" s="100"/>
      <c r="R107" s="244"/>
      <c r="S107" s="100"/>
      <c r="T107" s="100"/>
      <c r="U107" s="100"/>
      <c r="V107" s="101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101"/>
      <c r="AG107" s="296"/>
      <c r="AH107" s="296"/>
    </row>
    <row r="108" spans="1:34" ht="38.25">
      <c r="A108" s="107">
        <v>69</v>
      </c>
      <c r="B108" s="262" t="s">
        <v>193</v>
      </c>
      <c r="C108" s="250">
        <v>14.58034726</v>
      </c>
      <c r="D108" s="112">
        <v>1.16651093</v>
      </c>
      <c r="E108" s="112">
        <v>7.24102269</v>
      </c>
      <c r="F108" s="112">
        <v>4.06215074</v>
      </c>
      <c r="G108" s="113">
        <v>2.1106629</v>
      </c>
      <c r="H108" s="250">
        <v>13.63535779</v>
      </c>
      <c r="I108" s="112">
        <v>1</v>
      </c>
      <c r="J108" s="112">
        <v>3.93716048</v>
      </c>
      <c r="K108" s="112">
        <v>8.1786485</v>
      </c>
      <c r="L108" s="113">
        <v>0.51954881</v>
      </c>
      <c r="M108" s="103">
        <v>-0.94498947</v>
      </c>
      <c r="N108" s="103">
        <v>-0.16651093</v>
      </c>
      <c r="O108" s="103">
        <v>-3.30386221</v>
      </c>
      <c r="P108" s="103">
        <v>4.11649776</v>
      </c>
      <c r="Q108" s="103">
        <v>-1.59111409</v>
      </c>
      <c r="R108" s="250">
        <v>15.69496453</v>
      </c>
      <c r="S108" s="112">
        <v>0</v>
      </c>
      <c r="T108" s="112">
        <v>3.93816048</v>
      </c>
      <c r="U108" s="112">
        <v>11.23725524</v>
      </c>
      <c r="V108" s="113">
        <v>0.51954881</v>
      </c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113"/>
      <c r="AG108" s="297">
        <v>0</v>
      </c>
      <c r="AH108" s="297"/>
    </row>
    <row r="109" spans="1:34" ht="25.5">
      <c r="A109" s="107">
        <v>70</v>
      </c>
      <c r="B109" s="262" t="s">
        <v>88</v>
      </c>
      <c r="C109" s="250">
        <v>14.79617998</v>
      </c>
      <c r="D109" s="112">
        <v>0.85035563</v>
      </c>
      <c r="E109" s="112">
        <v>8.96696547</v>
      </c>
      <c r="F109" s="112">
        <v>4.17489928</v>
      </c>
      <c r="G109" s="113">
        <v>0.80395959</v>
      </c>
      <c r="H109" s="250">
        <v>13.05227511</v>
      </c>
      <c r="I109" s="112">
        <v>0</v>
      </c>
      <c r="J109" s="112">
        <v>4.09451756</v>
      </c>
      <c r="K109" s="112">
        <v>8.69091018</v>
      </c>
      <c r="L109" s="113">
        <v>0.26684737</v>
      </c>
      <c r="M109" s="103">
        <v>-1.74390487</v>
      </c>
      <c r="N109" s="103">
        <v>-0.85035563</v>
      </c>
      <c r="O109" s="103">
        <v>-4.87244791</v>
      </c>
      <c r="P109" s="103">
        <v>4.5160109</v>
      </c>
      <c r="Q109" s="103">
        <v>-0.53711222</v>
      </c>
      <c r="R109" s="250">
        <v>9.46968738</v>
      </c>
      <c r="S109" s="112">
        <v>0</v>
      </c>
      <c r="T109" s="112">
        <v>4.09451756</v>
      </c>
      <c r="U109" s="112">
        <v>5.10832245</v>
      </c>
      <c r="V109" s="113">
        <v>0.26684737</v>
      </c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113"/>
      <c r="AG109" s="297">
        <v>0</v>
      </c>
      <c r="AH109" s="297"/>
    </row>
    <row r="110" spans="1:34" ht="25.5">
      <c r="A110" s="107">
        <v>71</v>
      </c>
      <c r="B110" s="262" t="s">
        <v>89</v>
      </c>
      <c r="C110" s="250">
        <v>26.65578436</v>
      </c>
      <c r="D110" s="112">
        <v>1.57032216</v>
      </c>
      <c r="E110" s="112">
        <v>19.88439366</v>
      </c>
      <c r="F110" s="112">
        <v>1.39817207</v>
      </c>
      <c r="G110" s="113">
        <v>3.80289647</v>
      </c>
      <c r="H110" s="250">
        <v>14.26076805</v>
      </c>
      <c r="I110" s="112">
        <v>0.45654672</v>
      </c>
      <c r="J110" s="112">
        <v>7.82226346</v>
      </c>
      <c r="K110" s="112">
        <v>5.11067185</v>
      </c>
      <c r="L110" s="113">
        <v>0.87128602</v>
      </c>
      <c r="M110" s="103">
        <v>-12.39501631</v>
      </c>
      <c r="N110" s="103">
        <v>-1.11377544</v>
      </c>
      <c r="O110" s="103">
        <v>-12.0621302</v>
      </c>
      <c r="P110" s="103">
        <v>3.71249978</v>
      </c>
      <c r="Q110" s="103">
        <v>-2.93161045</v>
      </c>
      <c r="R110" s="250">
        <v>16.80255805</v>
      </c>
      <c r="S110" s="112">
        <v>0</v>
      </c>
      <c r="T110" s="112">
        <v>7.82226346</v>
      </c>
      <c r="U110" s="112">
        <v>8.10900857</v>
      </c>
      <c r="V110" s="113">
        <v>0.87128602</v>
      </c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113"/>
      <c r="AG110" s="297">
        <v>0</v>
      </c>
      <c r="AH110" s="297"/>
    </row>
    <row r="111" spans="1:34" ht="21" customHeight="1">
      <c r="A111" s="107">
        <v>72</v>
      </c>
      <c r="B111" s="262" t="s">
        <v>194</v>
      </c>
      <c r="C111" s="246">
        <v>21.3411943</v>
      </c>
      <c r="D111" s="103">
        <v>1.37286399</v>
      </c>
      <c r="E111" s="103">
        <v>10.92493765</v>
      </c>
      <c r="F111" s="103">
        <v>6.54670144</v>
      </c>
      <c r="G111" s="104">
        <v>2.49669122</v>
      </c>
      <c r="H111" s="246">
        <v>18.83770328</v>
      </c>
      <c r="I111" s="103">
        <v>0.25226512</v>
      </c>
      <c r="J111" s="103">
        <v>11.76893834</v>
      </c>
      <c r="K111" s="103">
        <v>6.35557526</v>
      </c>
      <c r="L111" s="104">
        <v>0.46092456</v>
      </c>
      <c r="M111" s="103">
        <v>-2.50349102</v>
      </c>
      <c r="N111" s="103">
        <v>-1.12059887</v>
      </c>
      <c r="O111" s="103">
        <v>0.84400069</v>
      </c>
      <c r="P111" s="103">
        <v>-0.19112618</v>
      </c>
      <c r="Q111" s="103">
        <v>-2.03576666</v>
      </c>
      <c r="R111" s="246">
        <v>22.37258927</v>
      </c>
      <c r="S111" s="103">
        <v>0</v>
      </c>
      <c r="T111" s="103">
        <v>11.51500045</v>
      </c>
      <c r="U111" s="103">
        <v>10.39666426</v>
      </c>
      <c r="V111" s="104">
        <v>0.46092456</v>
      </c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104"/>
      <c r="AG111" s="297">
        <v>0</v>
      </c>
      <c r="AH111" s="297"/>
    </row>
    <row r="112" spans="1:34" ht="38.25">
      <c r="A112" s="107">
        <v>73</v>
      </c>
      <c r="B112" s="262" t="s">
        <v>90</v>
      </c>
      <c r="C112" s="246">
        <v>25.36</v>
      </c>
      <c r="D112" s="103">
        <v>4.50197514</v>
      </c>
      <c r="E112" s="103">
        <v>15.18039902</v>
      </c>
      <c r="F112" s="103">
        <v>2.73421124</v>
      </c>
      <c r="G112" s="104">
        <v>2.94341461</v>
      </c>
      <c r="H112" s="246">
        <v>23.2050111</v>
      </c>
      <c r="I112" s="103">
        <v>1.4589728</v>
      </c>
      <c r="J112" s="103">
        <v>2.76666157</v>
      </c>
      <c r="K112" s="103">
        <v>18.609426</v>
      </c>
      <c r="L112" s="104">
        <v>0.36995073</v>
      </c>
      <c r="M112" s="103">
        <v>-2.1549889</v>
      </c>
      <c r="N112" s="103">
        <v>-3.04300234</v>
      </c>
      <c r="O112" s="103">
        <v>-12.41373745</v>
      </c>
      <c r="P112" s="103">
        <v>15.87521476</v>
      </c>
      <c r="Q112" s="103">
        <v>-2.57346388</v>
      </c>
      <c r="R112" s="246">
        <v>12.50704025</v>
      </c>
      <c r="S112" s="103">
        <v>0</v>
      </c>
      <c r="T112" s="103">
        <v>2.14334821</v>
      </c>
      <c r="U112" s="103">
        <v>9.4504721</v>
      </c>
      <c r="V112" s="104">
        <v>0.91321994</v>
      </c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104"/>
      <c r="AG112" s="297">
        <v>0</v>
      </c>
      <c r="AH112" s="297"/>
    </row>
    <row r="113" spans="1:34" ht="25.5">
      <c r="A113" s="107">
        <v>74</v>
      </c>
      <c r="B113" s="262" t="s">
        <v>91</v>
      </c>
      <c r="C113" s="250">
        <v>0.5</v>
      </c>
      <c r="D113" s="112">
        <v>0.5</v>
      </c>
      <c r="E113" s="112">
        <v>0</v>
      </c>
      <c r="F113" s="112">
        <v>0</v>
      </c>
      <c r="G113" s="113">
        <v>0</v>
      </c>
      <c r="H113" s="250">
        <v>1.38216647</v>
      </c>
      <c r="I113" s="112">
        <v>0</v>
      </c>
      <c r="J113" s="112">
        <v>0</v>
      </c>
      <c r="K113" s="112">
        <v>0</v>
      </c>
      <c r="L113" s="113">
        <v>1.38216647</v>
      </c>
      <c r="M113" s="103">
        <v>0.88216647</v>
      </c>
      <c r="N113" s="103">
        <v>-0.5</v>
      </c>
      <c r="O113" s="103">
        <v>0</v>
      </c>
      <c r="P113" s="103">
        <v>0</v>
      </c>
      <c r="Q113" s="103">
        <v>1.38216647</v>
      </c>
      <c r="R113" s="250">
        <v>1.38216647</v>
      </c>
      <c r="S113" s="112">
        <v>0</v>
      </c>
      <c r="T113" s="112">
        <v>0</v>
      </c>
      <c r="U113" s="112">
        <v>0</v>
      </c>
      <c r="V113" s="113">
        <v>1.38216647</v>
      </c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113"/>
      <c r="AG113" s="297">
        <v>0</v>
      </c>
      <c r="AH113" s="297"/>
    </row>
    <row r="114" spans="1:34" ht="25.5">
      <c r="A114" s="107">
        <v>75</v>
      </c>
      <c r="B114" s="262" t="s">
        <v>195</v>
      </c>
      <c r="C114" s="250">
        <v>0</v>
      </c>
      <c r="D114" s="112">
        <v>0</v>
      </c>
      <c r="E114" s="112">
        <v>0</v>
      </c>
      <c r="F114" s="112">
        <v>0</v>
      </c>
      <c r="G114" s="113">
        <v>0</v>
      </c>
      <c r="H114" s="250">
        <v>0</v>
      </c>
      <c r="I114" s="112">
        <v>0</v>
      </c>
      <c r="J114" s="112">
        <v>0</v>
      </c>
      <c r="K114" s="112">
        <v>0</v>
      </c>
      <c r="L114" s="113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250">
        <v>0</v>
      </c>
      <c r="S114" s="112">
        <v>0</v>
      </c>
      <c r="T114" s="112">
        <v>0</v>
      </c>
      <c r="U114" s="112">
        <v>0</v>
      </c>
      <c r="V114" s="113">
        <v>0</v>
      </c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113"/>
      <c r="AG114" s="297">
        <v>0</v>
      </c>
      <c r="AH114" s="297"/>
    </row>
    <row r="115" spans="1:34" ht="38.25">
      <c r="A115" s="107">
        <v>76</v>
      </c>
      <c r="B115" s="262" t="s">
        <v>196</v>
      </c>
      <c r="C115" s="250">
        <v>0</v>
      </c>
      <c r="D115" s="112">
        <v>0</v>
      </c>
      <c r="E115" s="112">
        <v>0</v>
      </c>
      <c r="F115" s="112">
        <v>0</v>
      </c>
      <c r="G115" s="113">
        <v>0</v>
      </c>
      <c r="H115" s="250">
        <v>0</v>
      </c>
      <c r="I115" s="112">
        <v>0</v>
      </c>
      <c r="J115" s="112">
        <v>0</v>
      </c>
      <c r="K115" s="112">
        <v>0</v>
      </c>
      <c r="L115" s="11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250">
        <v>0</v>
      </c>
      <c r="S115" s="112">
        <v>0</v>
      </c>
      <c r="T115" s="112">
        <v>0</v>
      </c>
      <c r="U115" s="112">
        <v>0</v>
      </c>
      <c r="V115" s="113">
        <v>0</v>
      </c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113"/>
      <c r="AG115" s="297">
        <v>0</v>
      </c>
      <c r="AH115" s="297"/>
    </row>
    <row r="116" spans="1:34" ht="38.25">
      <c r="A116" s="107">
        <v>77</v>
      </c>
      <c r="B116" s="262" t="s">
        <v>197</v>
      </c>
      <c r="C116" s="250">
        <v>0</v>
      </c>
      <c r="D116" s="112">
        <v>0</v>
      </c>
      <c r="E116" s="112">
        <v>0</v>
      </c>
      <c r="F116" s="112">
        <v>0</v>
      </c>
      <c r="G116" s="113">
        <v>0</v>
      </c>
      <c r="H116" s="250">
        <v>0</v>
      </c>
      <c r="I116" s="112">
        <v>0</v>
      </c>
      <c r="J116" s="112">
        <v>0</v>
      </c>
      <c r="K116" s="112">
        <v>0</v>
      </c>
      <c r="L116" s="113">
        <v>0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250">
        <v>0</v>
      </c>
      <c r="S116" s="112">
        <v>0</v>
      </c>
      <c r="T116" s="112">
        <v>0</v>
      </c>
      <c r="U116" s="112">
        <v>0</v>
      </c>
      <c r="V116" s="113">
        <v>0</v>
      </c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113"/>
      <c r="AG116" s="297">
        <v>0</v>
      </c>
      <c r="AH116" s="297"/>
    </row>
    <row r="117" spans="1:34" ht="25.5">
      <c r="A117" s="107">
        <v>78</v>
      </c>
      <c r="B117" s="262" t="s">
        <v>93</v>
      </c>
      <c r="C117" s="250">
        <v>4.897</v>
      </c>
      <c r="D117" s="112">
        <v>4.897</v>
      </c>
      <c r="E117" s="112">
        <v>0</v>
      </c>
      <c r="F117" s="112">
        <v>0</v>
      </c>
      <c r="G117" s="113">
        <v>0</v>
      </c>
      <c r="H117" s="250">
        <v>4.9845977</v>
      </c>
      <c r="I117" s="112">
        <v>4.897</v>
      </c>
      <c r="J117" s="112">
        <v>0</v>
      </c>
      <c r="K117" s="112">
        <v>0</v>
      </c>
      <c r="L117" s="113">
        <v>0.0875977</v>
      </c>
      <c r="M117" s="103">
        <v>0.0875977</v>
      </c>
      <c r="N117" s="103">
        <v>0</v>
      </c>
      <c r="O117" s="103">
        <v>0</v>
      </c>
      <c r="P117" s="103">
        <v>0</v>
      </c>
      <c r="Q117" s="103">
        <v>0.0875977</v>
      </c>
      <c r="R117" s="250">
        <v>1.9845977</v>
      </c>
      <c r="S117" s="112">
        <v>1.897</v>
      </c>
      <c r="T117" s="112">
        <v>0</v>
      </c>
      <c r="U117" s="112">
        <v>0</v>
      </c>
      <c r="V117" s="113">
        <v>0.0875977</v>
      </c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113"/>
      <c r="AG117" s="297">
        <v>0</v>
      </c>
      <c r="AH117" s="297"/>
    </row>
    <row r="118" spans="1:34" ht="38.25">
      <c r="A118" s="107">
        <v>79</v>
      </c>
      <c r="B118" s="262" t="s">
        <v>198</v>
      </c>
      <c r="C118" s="250">
        <v>27</v>
      </c>
      <c r="D118" s="112">
        <v>4.12161812</v>
      </c>
      <c r="E118" s="112">
        <v>17.28019974</v>
      </c>
      <c r="F118" s="112">
        <v>3.30943574</v>
      </c>
      <c r="G118" s="113">
        <v>2.28874641</v>
      </c>
      <c r="H118" s="250">
        <v>31.2900688</v>
      </c>
      <c r="I118" s="112">
        <v>0.15758465</v>
      </c>
      <c r="J118" s="112">
        <v>30.88501508</v>
      </c>
      <c r="K118" s="112">
        <v>0.06290115</v>
      </c>
      <c r="L118" s="113">
        <v>0.18456792</v>
      </c>
      <c r="M118" s="103">
        <v>4.2900688</v>
      </c>
      <c r="N118" s="103">
        <v>-3.96403347</v>
      </c>
      <c r="O118" s="103">
        <v>13.60481534</v>
      </c>
      <c r="P118" s="103">
        <v>-3.24653459</v>
      </c>
      <c r="Q118" s="103">
        <v>-2.10417849</v>
      </c>
      <c r="R118" s="250">
        <v>1.1846788</v>
      </c>
      <c r="S118" s="112">
        <v>0.15758465</v>
      </c>
      <c r="T118" s="112">
        <v>0.77962508</v>
      </c>
      <c r="U118" s="112">
        <v>0.06290115</v>
      </c>
      <c r="V118" s="113">
        <v>0.18456792</v>
      </c>
      <c r="W118" s="251"/>
      <c r="X118" s="251"/>
      <c r="Y118" s="251"/>
      <c r="Z118" s="251"/>
      <c r="AA118" s="251">
        <v>2013</v>
      </c>
      <c r="AB118" s="254">
        <v>10.083333333333334</v>
      </c>
      <c r="AC118" s="251" t="s">
        <v>100</v>
      </c>
      <c r="AD118" s="251" t="s">
        <v>237</v>
      </c>
      <c r="AE118" s="251">
        <v>0.59</v>
      </c>
      <c r="AF118" s="113"/>
      <c r="AG118" s="297">
        <v>0</v>
      </c>
      <c r="AH118" s="297"/>
    </row>
    <row r="119" spans="1:34" ht="38.25">
      <c r="A119" s="107">
        <v>80</v>
      </c>
      <c r="B119" s="262" t="s">
        <v>87</v>
      </c>
      <c r="C119" s="250">
        <v>3.2</v>
      </c>
      <c r="D119" s="112">
        <v>0.20764977</v>
      </c>
      <c r="E119" s="112">
        <v>2.15010343</v>
      </c>
      <c r="F119" s="112">
        <v>0.34863297</v>
      </c>
      <c r="G119" s="113">
        <v>0.49361384</v>
      </c>
      <c r="H119" s="250">
        <v>2.11137583</v>
      </c>
      <c r="I119" s="112">
        <v>0</v>
      </c>
      <c r="J119" s="112">
        <v>1.93931536</v>
      </c>
      <c r="K119" s="112">
        <v>0.0417189</v>
      </c>
      <c r="L119" s="113">
        <v>0.13034157</v>
      </c>
      <c r="M119" s="103">
        <v>-1.08862417</v>
      </c>
      <c r="N119" s="103">
        <v>-0.20764977</v>
      </c>
      <c r="O119" s="103">
        <v>-0.21078807</v>
      </c>
      <c r="P119" s="103">
        <v>-0.30691407</v>
      </c>
      <c r="Q119" s="103">
        <v>-0.36327227</v>
      </c>
      <c r="R119" s="250">
        <v>1.32950703</v>
      </c>
      <c r="S119" s="112">
        <v>0</v>
      </c>
      <c r="T119" s="112">
        <v>1.04606716</v>
      </c>
      <c r="U119" s="112">
        <v>0.1530983</v>
      </c>
      <c r="V119" s="113">
        <v>0.13034157</v>
      </c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113"/>
      <c r="AG119" s="297">
        <v>0</v>
      </c>
      <c r="AH119" s="297"/>
    </row>
    <row r="120" spans="1:34" ht="25.5">
      <c r="A120" s="107">
        <v>81</v>
      </c>
      <c r="B120" s="262" t="s">
        <v>86</v>
      </c>
      <c r="C120" s="250">
        <v>2.89172731</v>
      </c>
      <c r="D120" s="112">
        <v>0.16026</v>
      </c>
      <c r="E120" s="112">
        <v>2.24655221</v>
      </c>
      <c r="F120" s="112">
        <v>0.01617612</v>
      </c>
      <c r="G120" s="113">
        <v>0.46873898</v>
      </c>
      <c r="H120" s="250">
        <v>3.18171407</v>
      </c>
      <c r="I120" s="112">
        <v>0.17638641</v>
      </c>
      <c r="J120" s="112">
        <v>0.88116416</v>
      </c>
      <c r="K120" s="112">
        <v>1.83292371</v>
      </c>
      <c r="L120" s="113">
        <v>0.29123979</v>
      </c>
      <c r="M120" s="103">
        <v>0.28998676</v>
      </c>
      <c r="N120" s="103">
        <v>0.01612641</v>
      </c>
      <c r="O120" s="103">
        <v>-1.36538805</v>
      </c>
      <c r="P120" s="103">
        <v>1.81674759</v>
      </c>
      <c r="Q120" s="103">
        <v>-0.17749919</v>
      </c>
      <c r="R120" s="250">
        <v>4.44955709</v>
      </c>
      <c r="S120" s="112">
        <v>0.13789481</v>
      </c>
      <c r="T120" s="112">
        <v>0.88116416</v>
      </c>
      <c r="U120" s="112">
        <v>3.13925833</v>
      </c>
      <c r="V120" s="113">
        <v>0.29123979</v>
      </c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113"/>
      <c r="AG120" s="297">
        <v>0</v>
      </c>
      <c r="AH120" s="297"/>
    </row>
    <row r="121" spans="1:34" ht="25.5">
      <c r="A121" s="107">
        <v>82</v>
      </c>
      <c r="B121" s="262" t="s">
        <v>92</v>
      </c>
      <c r="C121" s="250">
        <v>0.02513929</v>
      </c>
      <c r="D121" s="112">
        <v>0</v>
      </c>
      <c r="E121" s="112">
        <v>0</v>
      </c>
      <c r="F121" s="112">
        <v>0</v>
      </c>
      <c r="G121" s="113">
        <v>0.02513929</v>
      </c>
      <c r="H121" s="250">
        <v>0.11515139</v>
      </c>
      <c r="I121" s="112">
        <v>0</v>
      </c>
      <c r="J121" s="112">
        <v>0</v>
      </c>
      <c r="K121" s="112">
        <v>0</v>
      </c>
      <c r="L121" s="113">
        <v>0.11515139</v>
      </c>
      <c r="M121" s="103">
        <v>0.0900121</v>
      </c>
      <c r="N121" s="103">
        <v>0</v>
      </c>
      <c r="O121" s="103">
        <v>0</v>
      </c>
      <c r="P121" s="103">
        <v>0</v>
      </c>
      <c r="Q121" s="103">
        <v>0.0900121</v>
      </c>
      <c r="R121" s="250">
        <v>0.11515139</v>
      </c>
      <c r="S121" s="112">
        <v>0</v>
      </c>
      <c r="T121" s="112">
        <v>0</v>
      </c>
      <c r="U121" s="112">
        <v>0</v>
      </c>
      <c r="V121" s="113">
        <v>0.11515139</v>
      </c>
      <c r="W121" s="251">
        <v>2013</v>
      </c>
      <c r="X121" s="254">
        <v>15.083333333333334</v>
      </c>
      <c r="Y121" s="252" t="s">
        <v>199</v>
      </c>
      <c r="Z121" s="251">
        <v>1.26</v>
      </c>
      <c r="AA121" s="251">
        <v>2013</v>
      </c>
      <c r="AB121" s="254">
        <v>10.083333333333334</v>
      </c>
      <c r="AC121" s="251"/>
      <c r="AD121" s="252" t="s">
        <v>200</v>
      </c>
      <c r="AE121" s="254">
        <v>0.166</v>
      </c>
      <c r="AF121" s="113"/>
      <c r="AG121" s="297">
        <v>0</v>
      </c>
      <c r="AH121" s="297"/>
    </row>
    <row r="122" spans="1:34" ht="12.75">
      <c r="A122" s="114"/>
      <c r="B122" s="276" t="s">
        <v>104</v>
      </c>
      <c r="C122" s="253">
        <v>141.24737251</v>
      </c>
      <c r="D122" s="118">
        <v>19.34855575</v>
      </c>
      <c r="E122" s="118">
        <v>83.87457386</v>
      </c>
      <c r="F122" s="118">
        <v>22.59037961</v>
      </c>
      <c r="G122" s="120">
        <v>15.4338633</v>
      </c>
      <c r="H122" s="278">
        <v>126.05618959</v>
      </c>
      <c r="I122" s="119">
        <v>8.3987557</v>
      </c>
      <c r="J122" s="119">
        <v>64.09503601</v>
      </c>
      <c r="K122" s="119">
        <v>48.88277555</v>
      </c>
      <c r="L122" s="279">
        <v>4.67962233</v>
      </c>
      <c r="M122" s="118">
        <v>-15.19118292</v>
      </c>
      <c r="N122" s="118">
        <v>-10.94980005</v>
      </c>
      <c r="O122" s="118">
        <v>-19.77953785</v>
      </c>
      <c r="P122" s="118">
        <v>26.29239594</v>
      </c>
      <c r="Q122" s="118">
        <v>-10.75424097</v>
      </c>
      <c r="R122" s="253">
        <v>87.29249796</v>
      </c>
      <c r="S122" s="118">
        <v>2.19247946</v>
      </c>
      <c r="T122" s="118">
        <v>32.22014656</v>
      </c>
      <c r="U122" s="118">
        <v>47.6569804</v>
      </c>
      <c r="V122" s="120">
        <v>5.22289154</v>
      </c>
      <c r="W122" s="118"/>
      <c r="X122" s="118"/>
      <c r="Y122" s="118"/>
      <c r="Z122" s="118">
        <v>1.26</v>
      </c>
      <c r="AA122" s="118"/>
      <c r="AB122" s="118"/>
      <c r="AC122" s="118"/>
      <c r="AD122" s="118"/>
      <c r="AE122" s="118">
        <v>0.756</v>
      </c>
      <c r="AF122" s="120"/>
      <c r="AG122" s="297"/>
      <c r="AH122" s="297"/>
    </row>
    <row r="123" spans="1:34" ht="12.75">
      <c r="A123" s="98"/>
      <c r="B123" s="259" t="s">
        <v>201</v>
      </c>
      <c r="C123" s="244"/>
      <c r="D123" s="100"/>
      <c r="E123" s="100"/>
      <c r="F123" s="100"/>
      <c r="G123" s="101"/>
      <c r="H123" s="244"/>
      <c r="I123" s="100"/>
      <c r="J123" s="100"/>
      <c r="K123" s="100"/>
      <c r="L123" s="101"/>
      <c r="M123" s="100"/>
      <c r="N123" s="100"/>
      <c r="O123" s="100"/>
      <c r="P123" s="100"/>
      <c r="Q123" s="100"/>
      <c r="R123" s="244"/>
      <c r="S123" s="100"/>
      <c r="T123" s="100"/>
      <c r="U123" s="100"/>
      <c r="V123" s="101"/>
      <c r="W123" s="245"/>
      <c r="X123" s="245"/>
      <c r="Y123" s="245"/>
      <c r="Z123" s="245"/>
      <c r="AA123" s="245"/>
      <c r="AB123" s="245"/>
      <c r="AC123" s="245"/>
      <c r="AD123" s="245"/>
      <c r="AE123" s="245"/>
      <c r="AF123" s="101"/>
      <c r="AG123" s="296"/>
      <c r="AH123" s="296"/>
    </row>
    <row r="124" spans="1:34" ht="25.5">
      <c r="A124" s="107" t="s">
        <v>202</v>
      </c>
      <c r="B124" s="262" t="s">
        <v>203</v>
      </c>
      <c r="C124" s="250">
        <v>0</v>
      </c>
      <c r="D124" s="112">
        <v>0</v>
      </c>
      <c r="E124" s="112">
        <v>0</v>
      </c>
      <c r="F124" s="112">
        <v>0</v>
      </c>
      <c r="G124" s="113">
        <v>0</v>
      </c>
      <c r="H124" s="250">
        <v>0</v>
      </c>
      <c r="I124" s="112">
        <v>0</v>
      </c>
      <c r="J124" s="112">
        <v>0</v>
      </c>
      <c r="K124" s="112">
        <v>0</v>
      </c>
      <c r="L124" s="113">
        <v>0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250">
        <v>0</v>
      </c>
      <c r="S124" s="112">
        <v>0</v>
      </c>
      <c r="T124" s="112">
        <v>0</v>
      </c>
      <c r="U124" s="112">
        <v>0</v>
      </c>
      <c r="V124" s="113">
        <v>0</v>
      </c>
      <c r="W124" s="251"/>
      <c r="X124" s="251"/>
      <c r="Y124" s="251"/>
      <c r="Z124" s="251"/>
      <c r="AA124" s="251"/>
      <c r="AB124" s="251"/>
      <c r="AC124" s="251" t="s">
        <v>102</v>
      </c>
      <c r="AD124" s="251"/>
      <c r="AE124" s="251"/>
      <c r="AF124" s="113"/>
      <c r="AG124" s="297">
        <v>0</v>
      </c>
      <c r="AH124" s="297"/>
    </row>
    <row r="125" spans="1:34" ht="12.75">
      <c r="A125" s="114"/>
      <c r="B125" s="276" t="s">
        <v>204</v>
      </c>
      <c r="C125" s="253">
        <v>0</v>
      </c>
      <c r="D125" s="118">
        <v>0</v>
      </c>
      <c r="E125" s="118">
        <v>0</v>
      </c>
      <c r="F125" s="118">
        <v>0</v>
      </c>
      <c r="G125" s="120">
        <v>0</v>
      </c>
      <c r="H125" s="278">
        <v>0</v>
      </c>
      <c r="I125" s="119">
        <v>0</v>
      </c>
      <c r="J125" s="119">
        <v>0</v>
      </c>
      <c r="K125" s="119">
        <v>0</v>
      </c>
      <c r="L125" s="279">
        <v>0</v>
      </c>
      <c r="M125" s="118">
        <v>0</v>
      </c>
      <c r="N125" s="118">
        <v>0</v>
      </c>
      <c r="O125" s="118">
        <v>0</v>
      </c>
      <c r="P125" s="118">
        <v>0</v>
      </c>
      <c r="Q125" s="118">
        <v>0</v>
      </c>
      <c r="R125" s="253">
        <v>0</v>
      </c>
      <c r="S125" s="118">
        <v>0</v>
      </c>
      <c r="T125" s="118">
        <v>0</v>
      </c>
      <c r="U125" s="118">
        <v>0</v>
      </c>
      <c r="V125" s="120">
        <v>0</v>
      </c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20"/>
      <c r="AG125" s="297">
        <f>SUM(AG124)</f>
        <v>0</v>
      </c>
      <c r="AH125" s="297"/>
    </row>
    <row r="126" spans="1:34" ht="12.75">
      <c r="A126" s="98"/>
      <c r="B126" s="259" t="s">
        <v>201</v>
      </c>
      <c r="C126" s="244">
        <v>0</v>
      </c>
      <c r="D126" s="100">
        <v>0</v>
      </c>
      <c r="E126" s="100">
        <v>0</v>
      </c>
      <c r="F126" s="100">
        <v>0</v>
      </c>
      <c r="G126" s="101">
        <v>0</v>
      </c>
      <c r="H126" s="244">
        <v>0</v>
      </c>
      <c r="I126" s="100">
        <v>0</v>
      </c>
      <c r="J126" s="100">
        <v>0</v>
      </c>
      <c r="K126" s="100">
        <v>0</v>
      </c>
      <c r="L126" s="101">
        <v>0</v>
      </c>
      <c r="M126" s="100">
        <v>0</v>
      </c>
      <c r="N126" s="100">
        <v>0</v>
      </c>
      <c r="O126" s="100">
        <v>0</v>
      </c>
      <c r="P126" s="100">
        <v>0</v>
      </c>
      <c r="Q126" s="100">
        <v>0</v>
      </c>
      <c r="R126" s="244">
        <v>0</v>
      </c>
      <c r="S126" s="100">
        <v>0</v>
      </c>
      <c r="T126" s="100">
        <v>0</v>
      </c>
      <c r="U126" s="100">
        <v>0</v>
      </c>
      <c r="V126" s="101">
        <v>0</v>
      </c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101"/>
      <c r="AG126" s="296"/>
      <c r="AH126" s="296"/>
    </row>
    <row r="127" spans="1:34" ht="12.75">
      <c r="A127" s="107" t="s">
        <v>205</v>
      </c>
      <c r="B127" s="262" t="s">
        <v>206</v>
      </c>
      <c r="C127" s="250">
        <v>2.4</v>
      </c>
      <c r="D127" s="112">
        <v>0.23969669</v>
      </c>
      <c r="E127" s="112">
        <v>0</v>
      </c>
      <c r="F127" s="112">
        <v>1.75989991</v>
      </c>
      <c r="G127" s="113">
        <v>0.40040339</v>
      </c>
      <c r="H127" s="250">
        <v>0</v>
      </c>
      <c r="I127" s="112">
        <v>0</v>
      </c>
      <c r="J127" s="112">
        <v>0</v>
      </c>
      <c r="K127" s="112">
        <v>0</v>
      </c>
      <c r="L127" s="113">
        <v>0</v>
      </c>
      <c r="M127" s="103">
        <v>-2.4</v>
      </c>
      <c r="N127" s="103">
        <v>-0.23969669</v>
      </c>
      <c r="O127" s="103">
        <v>0</v>
      </c>
      <c r="P127" s="103">
        <v>-1.75989991</v>
      </c>
      <c r="Q127" s="103">
        <v>-0.40040339</v>
      </c>
      <c r="R127" s="250">
        <v>0</v>
      </c>
      <c r="S127" s="112">
        <v>0</v>
      </c>
      <c r="T127" s="112">
        <v>0</v>
      </c>
      <c r="U127" s="112">
        <v>0</v>
      </c>
      <c r="V127" s="113">
        <v>0</v>
      </c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113"/>
      <c r="AG127" s="297">
        <v>0</v>
      </c>
      <c r="AH127" s="297"/>
    </row>
    <row r="128" spans="1:34" ht="12.75">
      <c r="A128" s="114"/>
      <c r="B128" s="276" t="s">
        <v>204</v>
      </c>
      <c r="C128" s="253">
        <v>2.4</v>
      </c>
      <c r="D128" s="118">
        <v>0.23969669</v>
      </c>
      <c r="E128" s="118">
        <v>0</v>
      </c>
      <c r="F128" s="118">
        <v>1.75989991</v>
      </c>
      <c r="G128" s="120">
        <v>0.40040339</v>
      </c>
      <c r="H128" s="278">
        <v>0</v>
      </c>
      <c r="I128" s="119">
        <v>0</v>
      </c>
      <c r="J128" s="119">
        <v>0</v>
      </c>
      <c r="K128" s="119">
        <v>0</v>
      </c>
      <c r="L128" s="279">
        <v>0</v>
      </c>
      <c r="M128" s="118">
        <v>-2.4</v>
      </c>
      <c r="N128" s="118">
        <v>-0.23969669</v>
      </c>
      <c r="O128" s="118">
        <v>0</v>
      </c>
      <c r="P128" s="118">
        <v>-1.75989991</v>
      </c>
      <c r="Q128" s="118">
        <v>-0.40040339</v>
      </c>
      <c r="R128" s="253">
        <v>0</v>
      </c>
      <c r="S128" s="118">
        <v>0</v>
      </c>
      <c r="T128" s="118">
        <v>0</v>
      </c>
      <c r="U128" s="118">
        <v>0</v>
      </c>
      <c r="V128" s="120">
        <v>0</v>
      </c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20"/>
      <c r="AG128" s="297"/>
      <c r="AH128" s="297"/>
    </row>
    <row r="129" spans="1:34" ht="12.75">
      <c r="A129" s="98"/>
      <c r="B129" s="259" t="s">
        <v>94</v>
      </c>
      <c r="C129" s="244">
        <v>136.11</v>
      </c>
      <c r="D129" s="100">
        <v>39.75444891</v>
      </c>
      <c r="E129" s="100">
        <v>31.10666602</v>
      </c>
      <c r="F129" s="100">
        <v>52.23879427</v>
      </c>
      <c r="G129" s="101">
        <v>13.0100908</v>
      </c>
      <c r="H129" s="244">
        <v>120.70859221</v>
      </c>
      <c r="I129" s="100">
        <v>2.53044759</v>
      </c>
      <c r="J129" s="100">
        <v>96.55168245</v>
      </c>
      <c r="K129" s="100">
        <v>18.67008515</v>
      </c>
      <c r="L129" s="101">
        <v>2.95637702</v>
      </c>
      <c r="M129" s="100">
        <v>-15.40140779</v>
      </c>
      <c r="N129" s="100">
        <v>-37.22400132</v>
      </c>
      <c r="O129" s="100">
        <v>65.44501643</v>
      </c>
      <c r="P129" s="100">
        <v>-33.56870912</v>
      </c>
      <c r="Q129" s="100">
        <v>-10.05371378</v>
      </c>
      <c r="R129" s="244">
        <v>116.21014656</v>
      </c>
      <c r="S129" s="100">
        <v>2.35597316</v>
      </c>
      <c r="T129" s="100">
        <v>102.30006805</v>
      </c>
      <c r="U129" s="100">
        <v>8.51931439</v>
      </c>
      <c r="V129" s="101">
        <v>3.03479096</v>
      </c>
      <c r="W129" s="100"/>
      <c r="X129" s="100"/>
      <c r="Y129" s="100"/>
      <c r="Z129" s="100"/>
      <c r="AA129" s="100"/>
      <c r="AB129" s="100"/>
      <c r="AC129" s="100"/>
      <c r="AD129" s="100"/>
      <c r="AE129" s="100">
        <v>0.1</v>
      </c>
      <c r="AF129" s="101"/>
      <c r="AG129" s="298">
        <f>SUM(AG130:AG141)</f>
        <v>104000</v>
      </c>
      <c r="AH129" s="298">
        <f>SUM(AH130:AH141)</f>
        <v>8400935.937630052</v>
      </c>
    </row>
    <row r="130" spans="1:34" ht="38.25">
      <c r="A130" s="107">
        <v>85</v>
      </c>
      <c r="B130" s="264" t="s">
        <v>207</v>
      </c>
      <c r="C130" s="246">
        <v>80.26</v>
      </c>
      <c r="D130" s="103">
        <v>26.16605564</v>
      </c>
      <c r="E130" s="103">
        <v>13.38811886</v>
      </c>
      <c r="F130" s="103">
        <v>30.12196343</v>
      </c>
      <c r="G130" s="104">
        <v>10.58386206</v>
      </c>
      <c r="H130" s="246">
        <v>74.37812647</v>
      </c>
      <c r="I130" s="103">
        <v>0</v>
      </c>
      <c r="J130" s="103">
        <v>61.71924916</v>
      </c>
      <c r="K130" s="103">
        <v>10.81808026</v>
      </c>
      <c r="L130" s="104">
        <v>1.84079705</v>
      </c>
      <c r="M130" s="103">
        <v>-5.88187353</v>
      </c>
      <c r="N130" s="103">
        <v>-26.16605564</v>
      </c>
      <c r="O130" s="103">
        <v>48.3311303</v>
      </c>
      <c r="P130" s="103">
        <v>-19.30388317</v>
      </c>
      <c r="Q130" s="103">
        <v>-8.74306501</v>
      </c>
      <c r="R130" s="246">
        <v>69.87968082</v>
      </c>
      <c r="S130" s="103">
        <v>-0.17447443</v>
      </c>
      <c r="T130" s="103">
        <v>67.46763476</v>
      </c>
      <c r="U130" s="103">
        <v>0.6673095</v>
      </c>
      <c r="V130" s="104">
        <v>1.91921099</v>
      </c>
      <c r="W130" s="247"/>
      <c r="X130" s="247"/>
      <c r="Y130" s="247"/>
      <c r="Z130" s="247"/>
      <c r="AA130" s="247">
        <v>2013</v>
      </c>
      <c r="AB130" s="258">
        <v>10.083333333333334</v>
      </c>
      <c r="AC130" s="247"/>
      <c r="AD130" s="247" t="s">
        <v>238</v>
      </c>
      <c r="AE130" s="247">
        <v>0.06</v>
      </c>
      <c r="AF130" s="104"/>
      <c r="AG130" s="297">
        <v>0</v>
      </c>
      <c r="AH130" s="297"/>
    </row>
    <row r="131" spans="1:34" ht="38.25">
      <c r="A131" s="107">
        <v>86</v>
      </c>
      <c r="B131" s="264" t="s">
        <v>208</v>
      </c>
      <c r="C131" s="250">
        <v>18.5</v>
      </c>
      <c r="D131" s="112">
        <v>6.4003563</v>
      </c>
      <c r="E131" s="112">
        <v>0</v>
      </c>
      <c r="F131" s="112">
        <v>12.00066807</v>
      </c>
      <c r="G131" s="113">
        <v>0.09897562</v>
      </c>
      <c r="H131" s="250">
        <v>14.28371691</v>
      </c>
      <c r="I131" s="112">
        <v>0.58813578</v>
      </c>
      <c r="J131" s="112">
        <v>10.52238341</v>
      </c>
      <c r="K131" s="112">
        <v>2.87511248</v>
      </c>
      <c r="L131" s="113">
        <v>0.29808524</v>
      </c>
      <c r="M131" s="103">
        <v>-4.21628309</v>
      </c>
      <c r="N131" s="103">
        <v>-5.81222052</v>
      </c>
      <c r="O131" s="103">
        <v>10.52238341</v>
      </c>
      <c r="P131" s="103">
        <v>-9.12555559</v>
      </c>
      <c r="Q131" s="103">
        <v>0.19910962</v>
      </c>
      <c r="R131" s="250">
        <v>14.28371691</v>
      </c>
      <c r="S131" s="112">
        <v>0.58813578</v>
      </c>
      <c r="T131" s="112">
        <v>10.52238341</v>
      </c>
      <c r="U131" s="112">
        <v>2.87511248</v>
      </c>
      <c r="V131" s="113">
        <v>0.29808524</v>
      </c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113"/>
      <c r="AG131" s="297">
        <v>52000</v>
      </c>
      <c r="AH131" s="297">
        <v>4200467.968815026</v>
      </c>
    </row>
    <row r="132" spans="1:34" ht="38.25">
      <c r="A132" s="107">
        <v>87</v>
      </c>
      <c r="B132" s="264" t="s">
        <v>209</v>
      </c>
      <c r="C132" s="250">
        <v>18.6</v>
      </c>
      <c r="D132" s="112">
        <v>3.53648797</v>
      </c>
      <c r="E132" s="112">
        <v>8.04551012</v>
      </c>
      <c r="F132" s="112">
        <v>6.63091494</v>
      </c>
      <c r="G132" s="113">
        <v>0.38708698</v>
      </c>
      <c r="H132" s="250">
        <v>17.81110057</v>
      </c>
      <c r="I132" s="112">
        <v>0.65260654</v>
      </c>
      <c r="J132" s="112">
        <v>12.10609797</v>
      </c>
      <c r="K132" s="112">
        <v>4.67504227</v>
      </c>
      <c r="L132" s="113">
        <v>0.37735379</v>
      </c>
      <c r="M132" s="103">
        <v>-0.78889943</v>
      </c>
      <c r="N132" s="103">
        <v>-2.88388143</v>
      </c>
      <c r="O132" s="103">
        <v>4.06058785</v>
      </c>
      <c r="P132" s="103">
        <v>-1.95587267</v>
      </c>
      <c r="Q132" s="103">
        <v>-0.00973319</v>
      </c>
      <c r="R132" s="250">
        <v>17.81110057</v>
      </c>
      <c r="S132" s="112">
        <v>0.65260654</v>
      </c>
      <c r="T132" s="112">
        <v>12.10609797</v>
      </c>
      <c r="U132" s="112">
        <v>4.67504227</v>
      </c>
      <c r="V132" s="113">
        <v>0.37735379</v>
      </c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113"/>
      <c r="AG132" s="297">
        <v>52000</v>
      </c>
      <c r="AH132" s="297">
        <v>4200467.968815026</v>
      </c>
    </row>
    <row r="133" spans="1:34" ht="38.25">
      <c r="A133" s="107">
        <v>88</v>
      </c>
      <c r="B133" s="264" t="s">
        <v>210</v>
      </c>
      <c r="C133" s="250">
        <v>0</v>
      </c>
      <c r="D133" s="112">
        <v>0</v>
      </c>
      <c r="E133" s="112">
        <v>0</v>
      </c>
      <c r="F133" s="112">
        <v>0</v>
      </c>
      <c r="G133" s="113">
        <v>0</v>
      </c>
      <c r="H133" s="250">
        <v>0</v>
      </c>
      <c r="I133" s="112">
        <v>0</v>
      </c>
      <c r="J133" s="112">
        <v>0</v>
      </c>
      <c r="K133" s="112">
        <v>0</v>
      </c>
      <c r="L133" s="113">
        <v>0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250">
        <v>0</v>
      </c>
      <c r="S133" s="112">
        <v>0</v>
      </c>
      <c r="T133" s="112">
        <v>0</v>
      </c>
      <c r="U133" s="112">
        <v>0</v>
      </c>
      <c r="V133" s="113">
        <v>0</v>
      </c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113"/>
      <c r="AG133" s="297">
        <v>0</v>
      </c>
      <c r="AH133" s="297"/>
    </row>
    <row r="134" spans="1:34" ht="38.25">
      <c r="A134" s="107">
        <v>89</v>
      </c>
      <c r="B134" s="264" t="s">
        <v>211</v>
      </c>
      <c r="C134" s="250">
        <v>0</v>
      </c>
      <c r="D134" s="112">
        <v>0</v>
      </c>
      <c r="E134" s="112">
        <v>0</v>
      </c>
      <c r="F134" s="112">
        <v>0</v>
      </c>
      <c r="G134" s="113">
        <v>0</v>
      </c>
      <c r="H134" s="250">
        <v>0</v>
      </c>
      <c r="I134" s="112">
        <v>0</v>
      </c>
      <c r="J134" s="112">
        <v>0</v>
      </c>
      <c r="K134" s="112">
        <v>0</v>
      </c>
      <c r="L134" s="113">
        <v>0</v>
      </c>
      <c r="M134" s="103">
        <v>0</v>
      </c>
      <c r="N134" s="103">
        <v>0</v>
      </c>
      <c r="O134" s="103">
        <v>0</v>
      </c>
      <c r="P134" s="103">
        <v>0</v>
      </c>
      <c r="Q134" s="103">
        <v>0</v>
      </c>
      <c r="R134" s="250">
        <v>0</v>
      </c>
      <c r="S134" s="112">
        <v>0</v>
      </c>
      <c r="T134" s="112">
        <v>0</v>
      </c>
      <c r="U134" s="112">
        <v>0</v>
      </c>
      <c r="V134" s="113">
        <v>0</v>
      </c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113"/>
      <c r="AG134" s="297">
        <v>0</v>
      </c>
      <c r="AH134" s="297"/>
    </row>
    <row r="135" spans="1:34" ht="38.25">
      <c r="A135" s="107">
        <v>90</v>
      </c>
      <c r="B135" s="264" t="s">
        <v>212</v>
      </c>
      <c r="C135" s="250">
        <v>0</v>
      </c>
      <c r="D135" s="112">
        <v>0</v>
      </c>
      <c r="E135" s="112">
        <v>0</v>
      </c>
      <c r="F135" s="112">
        <v>0</v>
      </c>
      <c r="G135" s="113">
        <v>0</v>
      </c>
      <c r="H135" s="250">
        <v>0</v>
      </c>
      <c r="I135" s="112">
        <v>0</v>
      </c>
      <c r="J135" s="112">
        <v>0</v>
      </c>
      <c r="K135" s="112">
        <v>0</v>
      </c>
      <c r="L135" s="113">
        <v>0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250">
        <v>0</v>
      </c>
      <c r="S135" s="112">
        <v>0</v>
      </c>
      <c r="T135" s="112">
        <v>0</v>
      </c>
      <c r="U135" s="112">
        <v>0</v>
      </c>
      <c r="V135" s="113">
        <v>0</v>
      </c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113"/>
      <c r="AG135" s="297">
        <v>0</v>
      </c>
      <c r="AH135" s="297"/>
    </row>
    <row r="136" spans="1:34" ht="38.25">
      <c r="A136" s="107">
        <v>91</v>
      </c>
      <c r="B136" s="264" t="s">
        <v>95</v>
      </c>
      <c r="C136" s="250">
        <v>18.75</v>
      </c>
      <c r="D136" s="112">
        <v>3.651549</v>
      </c>
      <c r="E136" s="112">
        <v>9.67303704</v>
      </c>
      <c r="F136" s="112">
        <v>3.48524783</v>
      </c>
      <c r="G136" s="113">
        <v>1.94016613</v>
      </c>
      <c r="H136" s="250">
        <v>14.23564826</v>
      </c>
      <c r="I136" s="112">
        <v>1.28970527</v>
      </c>
      <c r="J136" s="112">
        <v>12.20395191</v>
      </c>
      <c r="K136" s="112">
        <v>0.30185014</v>
      </c>
      <c r="L136" s="113">
        <v>0.44014094</v>
      </c>
      <c r="M136" s="103">
        <v>-4.51435174</v>
      </c>
      <c r="N136" s="103">
        <v>-2.36184373</v>
      </c>
      <c r="O136" s="103">
        <v>2.53091487</v>
      </c>
      <c r="P136" s="103">
        <v>-3.18339769</v>
      </c>
      <c r="Q136" s="103">
        <v>-1.50002519</v>
      </c>
      <c r="R136" s="250">
        <v>14.23564826</v>
      </c>
      <c r="S136" s="112">
        <v>1.28970527</v>
      </c>
      <c r="T136" s="112">
        <v>12.20395191</v>
      </c>
      <c r="U136" s="112">
        <v>0.30185014</v>
      </c>
      <c r="V136" s="113">
        <v>0.44014094</v>
      </c>
      <c r="W136" s="251"/>
      <c r="X136" s="251"/>
      <c r="Y136" s="251"/>
      <c r="Z136" s="251"/>
      <c r="AA136" s="251">
        <v>2013</v>
      </c>
      <c r="AB136" s="254">
        <v>10.083333333333334</v>
      </c>
      <c r="AC136" s="251"/>
      <c r="AD136" s="251" t="s">
        <v>238</v>
      </c>
      <c r="AE136" s="251">
        <v>0.04</v>
      </c>
      <c r="AF136" s="113"/>
      <c r="AG136" s="297">
        <v>0</v>
      </c>
      <c r="AH136" s="297"/>
    </row>
    <row r="137" spans="1:34" ht="38.25">
      <c r="A137" s="107">
        <v>92</v>
      </c>
      <c r="B137" s="264" t="s">
        <v>213</v>
      </c>
      <c r="C137" s="250">
        <v>0</v>
      </c>
      <c r="D137" s="112">
        <v>0</v>
      </c>
      <c r="E137" s="112">
        <v>0</v>
      </c>
      <c r="F137" s="112">
        <v>0</v>
      </c>
      <c r="G137" s="113">
        <v>0</v>
      </c>
      <c r="H137" s="250">
        <v>0</v>
      </c>
      <c r="I137" s="112">
        <v>0</v>
      </c>
      <c r="J137" s="112">
        <v>0</v>
      </c>
      <c r="K137" s="112">
        <v>0</v>
      </c>
      <c r="L137" s="113">
        <v>0</v>
      </c>
      <c r="M137" s="103">
        <v>0</v>
      </c>
      <c r="N137" s="103">
        <v>0</v>
      </c>
      <c r="O137" s="103">
        <v>0</v>
      </c>
      <c r="P137" s="103">
        <v>0</v>
      </c>
      <c r="Q137" s="103">
        <v>0</v>
      </c>
      <c r="R137" s="250">
        <v>0</v>
      </c>
      <c r="S137" s="112">
        <v>0</v>
      </c>
      <c r="T137" s="112">
        <v>0</v>
      </c>
      <c r="U137" s="112">
        <v>0</v>
      </c>
      <c r="V137" s="113">
        <v>0</v>
      </c>
      <c r="W137" s="251"/>
      <c r="X137" s="251"/>
      <c r="Y137" s="251"/>
      <c r="Z137" s="251"/>
      <c r="AA137" s="251"/>
      <c r="AB137" s="251"/>
      <c r="AC137" s="251"/>
      <c r="AD137" s="251"/>
      <c r="AE137" s="251"/>
      <c r="AF137" s="113"/>
      <c r="AG137" s="297">
        <v>0</v>
      </c>
      <c r="AH137" s="297"/>
    </row>
    <row r="138" spans="1:34" ht="38.25">
      <c r="A138" s="107">
        <v>93</v>
      </c>
      <c r="B138" s="264" t="s">
        <v>214</v>
      </c>
      <c r="C138" s="250">
        <v>0</v>
      </c>
      <c r="D138" s="112">
        <v>0</v>
      </c>
      <c r="E138" s="112">
        <v>0</v>
      </c>
      <c r="F138" s="112">
        <v>0</v>
      </c>
      <c r="G138" s="113">
        <v>0</v>
      </c>
      <c r="H138" s="250">
        <v>0</v>
      </c>
      <c r="I138" s="112">
        <v>0</v>
      </c>
      <c r="J138" s="112">
        <v>0</v>
      </c>
      <c r="K138" s="112">
        <v>0</v>
      </c>
      <c r="L138" s="113">
        <v>0</v>
      </c>
      <c r="M138" s="103">
        <v>0</v>
      </c>
      <c r="N138" s="103">
        <v>0</v>
      </c>
      <c r="O138" s="103">
        <v>0</v>
      </c>
      <c r="P138" s="103">
        <v>0</v>
      </c>
      <c r="Q138" s="103">
        <v>0</v>
      </c>
      <c r="R138" s="250">
        <v>0</v>
      </c>
      <c r="S138" s="112">
        <v>0</v>
      </c>
      <c r="T138" s="112">
        <v>0</v>
      </c>
      <c r="U138" s="112">
        <v>0</v>
      </c>
      <c r="V138" s="113">
        <v>0</v>
      </c>
      <c r="W138" s="251"/>
      <c r="X138" s="251"/>
      <c r="Y138" s="251"/>
      <c r="Z138" s="251"/>
      <c r="AA138" s="251"/>
      <c r="AB138" s="251"/>
      <c r="AC138" s="251"/>
      <c r="AD138" s="251"/>
      <c r="AE138" s="251"/>
      <c r="AF138" s="113"/>
      <c r="AG138" s="297">
        <v>0</v>
      </c>
      <c r="AH138" s="297"/>
    </row>
    <row r="139" spans="1:34" ht="38.25">
      <c r="A139" s="107">
        <v>94</v>
      </c>
      <c r="B139" s="264" t="s">
        <v>215</v>
      </c>
      <c r="C139" s="250">
        <v>0</v>
      </c>
      <c r="D139" s="112">
        <v>0</v>
      </c>
      <c r="E139" s="112">
        <v>0</v>
      </c>
      <c r="F139" s="112">
        <v>0</v>
      </c>
      <c r="G139" s="113">
        <v>0</v>
      </c>
      <c r="H139" s="250">
        <v>0</v>
      </c>
      <c r="I139" s="112">
        <v>0</v>
      </c>
      <c r="J139" s="112">
        <v>0</v>
      </c>
      <c r="K139" s="112">
        <v>0</v>
      </c>
      <c r="L139" s="113">
        <v>0</v>
      </c>
      <c r="M139" s="103">
        <v>0</v>
      </c>
      <c r="N139" s="103">
        <v>0</v>
      </c>
      <c r="O139" s="103">
        <v>0</v>
      </c>
      <c r="P139" s="103">
        <v>0</v>
      </c>
      <c r="Q139" s="103">
        <v>0</v>
      </c>
      <c r="R139" s="250">
        <v>0</v>
      </c>
      <c r="S139" s="112">
        <v>0</v>
      </c>
      <c r="T139" s="112">
        <v>0</v>
      </c>
      <c r="U139" s="112">
        <v>0</v>
      </c>
      <c r="V139" s="113">
        <v>0</v>
      </c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113"/>
      <c r="AG139" s="297">
        <v>0</v>
      </c>
      <c r="AH139" s="297"/>
    </row>
    <row r="140" spans="1:34" ht="38.25">
      <c r="A140" s="107">
        <v>95</v>
      </c>
      <c r="B140" s="264" t="s">
        <v>216</v>
      </c>
      <c r="C140" s="250">
        <v>0</v>
      </c>
      <c r="D140" s="112">
        <v>0</v>
      </c>
      <c r="E140" s="112">
        <v>0</v>
      </c>
      <c r="F140" s="112">
        <v>0</v>
      </c>
      <c r="G140" s="113">
        <v>0</v>
      </c>
      <c r="H140" s="250">
        <v>0</v>
      </c>
      <c r="I140" s="112">
        <v>0</v>
      </c>
      <c r="J140" s="112">
        <v>0</v>
      </c>
      <c r="K140" s="112">
        <v>0</v>
      </c>
      <c r="L140" s="113">
        <v>0</v>
      </c>
      <c r="M140" s="103">
        <v>0</v>
      </c>
      <c r="N140" s="103">
        <v>0</v>
      </c>
      <c r="O140" s="103">
        <v>0</v>
      </c>
      <c r="P140" s="103">
        <v>0</v>
      </c>
      <c r="Q140" s="103">
        <v>0</v>
      </c>
      <c r="R140" s="250">
        <v>0</v>
      </c>
      <c r="S140" s="112">
        <v>0</v>
      </c>
      <c r="T140" s="112">
        <v>0</v>
      </c>
      <c r="U140" s="112">
        <v>0</v>
      </c>
      <c r="V140" s="113">
        <v>0</v>
      </c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113"/>
      <c r="AG140" s="297">
        <v>0</v>
      </c>
      <c r="AH140" s="297"/>
    </row>
    <row r="141" spans="1:34" ht="38.25">
      <c r="A141" s="107">
        <v>96</v>
      </c>
      <c r="B141" s="264" t="s">
        <v>217</v>
      </c>
      <c r="C141" s="250">
        <v>0</v>
      </c>
      <c r="D141" s="112">
        <v>0</v>
      </c>
      <c r="E141" s="112">
        <v>0</v>
      </c>
      <c r="F141" s="112">
        <v>0</v>
      </c>
      <c r="G141" s="113">
        <v>0</v>
      </c>
      <c r="H141" s="250">
        <v>0</v>
      </c>
      <c r="I141" s="112">
        <v>0</v>
      </c>
      <c r="J141" s="112">
        <v>0</v>
      </c>
      <c r="K141" s="112">
        <v>0</v>
      </c>
      <c r="L141" s="113">
        <v>0</v>
      </c>
      <c r="M141" s="103">
        <v>0</v>
      </c>
      <c r="N141" s="103">
        <v>0</v>
      </c>
      <c r="O141" s="103">
        <v>0</v>
      </c>
      <c r="P141" s="103">
        <v>0</v>
      </c>
      <c r="Q141" s="103">
        <v>0</v>
      </c>
      <c r="R141" s="250">
        <v>0</v>
      </c>
      <c r="S141" s="112">
        <v>0</v>
      </c>
      <c r="T141" s="112">
        <v>0</v>
      </c>
      <c r="U141" s="112">
        <v>0</v>
      </c>
      <c r="V141" s="113">
        <v>0</v>
      </c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113"/>
      <c r="AG141" s="297">
        <v>0</v>
      </c>
      <c r="AH141" s="297"/>
    </row>
    <row r="142" spans="1:34" ht="12.75">
      <c r="A142" s="98"/>
      <c r="B142" s="259" t="s">
        <v>103</v>
      </c>
      <c r="C142" s="244">
        <v>880.85737899</v>
      </c>
      <c r="D142" s="100">
        <v>0</v>
      </c>
      <c r="E142" s="100">
        <v>0</v>
      </c>
      <c r="F142" s="100">
        <v>0</v>
      </c>
      <c r="G142" s="101">
        <v>880.85737899</v>
      </c>
      <c r="H142" s="244">
        <v>876.9699133</v>
      </c>
      <c r="I142" s="100">
        <v>0</v>
      </c>
      <c r="J142" s="100">
        <v>0</v>
      </c>
      <c r="K142" s="100">
        <v>0</v>
      </c>
      <c r="L142" s="101">
        <v>876.9699133</v>
      </c>
      <c r="M142" s="100">
        <v>-3.88746569</v>
      </c>
      <c r="N142" s="100">
        <v>0</v>
      </c>
      <c r="O142" s="100">
        <v>0</v>
      </c>
      <c r="P142" s="100">
        <v>0</v>
      </c>
      <c r="Q142" s="100">
        <v>-3.88746569</v>
      </c>
      <c r="R142" s="244">
        <v>794.36351351</v>
      </c>
      <c r="S142" s="100">
        <v>0</v>
      </c>
      <c r="T142" s="100">
        <v>0</v>
      </c>
      <c r="U142" s="100">
        <v>0</v>
      </c>
      <c r="V142" s="101">
        <v>794.36351351</v>
      </c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1"/>
      <c r="AG142" s="296">
        <f>SUM(AG143:AG148)</f>
        <v>0</v>
      </c>
      <c r="AH142" s="296"/>
    </row>
    <row r="143" spans="1:34" ht="38.25">
      <c r="A143" s="107">
        <v>97</v>
      </c>
      <c r="B143" s="264" t="s">
        <v>51</v>
      </c>
      <c r="C143" s="255">
        <v>15.610673</v>
      </c>
      <c r="D143" s="130">
        <v>0</v>
      </c>
      <c r="E143" s="130">
        <v>0</v>
      </c>
      <c r="F143" s="130">
        <v>0</v>
      </c>
      <c r="G143" s="131">
        <v>15.610673</v>
      </c>
      <c r="H143" s="246">
        <v>14.63176415</v>
      </c>
      <c r="I143" s="103">
        <v>0</v>
      </c>
      <c r="J143" s="103">
        <v>0</v>
      </c>
      <c r="K143" s="103">
        <v>0</v>
      </c>
      <c r="L143" s="104">
        <v>14.63176415</v>
      </c>
      <c r="M143" s="103">
        <v>-0.97890885</v>
      </c>
      <c r="N143" s="103">
        <v>0</v>
      </c>
      <c r="O143" s="103">
        <v>0</v>
      </c>
      <c r="P143" s="103">
        <v>0</v>
      </c>
      <c r="Q143" s="103">
        <v>-0.97890885</v>
      </c>
      <c r="R143" s="255">
        <v>13.87086436</v>
      </c>
      <c r="S143" s="130">
        <v>0</v>
      </c>
      <c r="T143" s="130">
        <v>0</v>
      </c>
      <c r="U143" s="130">
        <v>0</v>
      </c>
      <c r="V143" s="131">
        <v>13.87086436</v>
      </c>
      <c r="W143" s="256"/>
      <c r="X143" s="256"/>
      <c r="Y143" s="256"/>
      <c r="Z143" s="256"/>
      <c r="AA143" s="256"/>
      <c r="AB143" s="256"/>
      <c r="AC143" s="256"/>
      <c r="AD143" s="256"/>
      <c r="AE143" s="256"/>
      <c r="AF143" s="131"/>
      <c r="AG143" s="297">
        <v>0</v>
      </c>
      <c r="AH143" s="297"/>
    </row>
    <row r="144" spans="1:34" ht="12.75">
      <c r="A144" s="107">
        <v>98</v>
      </c>
      <c r="B144" s="264" t="s">
        <v>96</v>
      </c>
      <c r="C144" s="255">
        <v>50.76202</v>
      </c>
      <c r="D144" s="130">
        <v>0</v>
      </c>
      <c r="E144" s="130">
        <v>0</v>
      </c>
      <c r="F144" s="130">
        <v>0</v>
      </c>
      <c r="G144" s="131">
        <v>50.76202</v>
      </c>
      <c r="H144" s="246">
        <v>36.17382</v>
      </c>
      <c r="I144" s="103">
        <v>0</v>
      </c>
      <c r="J144" s="103">
        <v>0</v>
      </c>
      <c r="K144" s="103">
        <v>0</v>
      </c>
      <c r="L144" s="104">
        <v>36.17382</v>
      </c>
      <c r="M144" s="103">
        <v>-14.5882</v>
      </c>
      <c r="N144" s="103">
        <v>0</v>
      </c>
      <c r="O144" s="103">
        <v>0</v>
      </c>
      <c r="P144" s="103">
        <v>0</v>
      </c>
      <c r="Q144" s="103">
        <v>-14.5882</v>
      </c>
      <c r="R144" s="255">
        <v>36.17382</v>
      </c>
      <c r="S144" s="130">
        <v>0</v>
      </c>
      <c r="T144" s="130">
        <v>0</v>
      </c>
      <c r="U144" s="130">
        <v>0</v>
      </c>
      <c r="V144" s="131">
        <v>36.17382</v>
      </c>
      <c r="W144" s="256"/>
      <c r="X144" s="256"/>
      <c r="Y144" s="256"/>
      <c r="Z144" s="256"/>
      <c r="AA144" s="256"/>
      <c r="AB144" s="256"/>
      <c r="AC144" s="256"/>
      <c r="AD144" s="256"/>
      <c r="AE144" s="256"/>
      <c r="AF144" s="131"/>
      <c r="AG144" s="297">
        <v>0</v>
      </c>
      <c r="AH144" s="297"/>
    </row>
    <row r="145" spans="1:34" ht="25.5">
      <c r="A145" s="107">
        <v>99</v>
      </c>
      <c r="B145" s="264" t="s">
        <v>218</v>
      </c>
      <c r="C145" s="255">
        <v>31</v>
      </c>
      <c r="D145" s="130">
        <v>0</v>
      </c>
      <c r="E145" s="130">
        <v>0</v>
      </c>
      <c r="F145" s="130">
        <v>0</v>
      </c>
      <c r="G145" s="131">
        <v>31</v>
      </c>
      <c r="H145" s="246">
        <v>53.7705</v>
      </c>
      <c r="I145" s="103">
        <v>0</v>
      </c>
      <c r="J145" s="103">
        <v>0</v>
      </c>
      <c r="K145" s="103">
        <v>0</v>
      </c>
      <c r="L145" s="104">
        <v>53.7705</v>
      </c>
      <c r="M145" s="103">
        <v>22.7705</v>
      </c>
      <c r="N145" s="103">
        <v>0</v>
      </c>
      <c r="O145" s="103">
        <v>0</v>
      </c>
      <c r="P145" s="103">
        <v>0</v>
      </c>
      <c r="Q145" s="103">
        <v>22.7705</v>
      </c>
      <c r="R145" s="255">
        <v>46.925</v>
      </c>
      <c r="S145" s="130">
        <v>0</v>
      </c>
      <c r="T145" s="130">
        <v>0</v>
      </c>
      <c r="U145" s="130">
        <v>0</v>
      </c>
      <c r="V145" s="131">
        <v>46.925</v>
      </c>
      <c r="W145" s="256"/>
      <c r="X145" s="256"/>
      <c r="Y145" s="256"/>
      <c r="Z145" s="256"/>
      <c r="AA145" s="256"/>
      <c r="AB145" s="256"/>
      <c r="AC145" s="256"/>
      <c r="AD145" s="256"/>
      <c r="AE145" s="256"/>
      <c r="AF145" s="131"/>
      <c r="AG145" s="297">
        <v>0</v>
      </c>
      <c r="AH145" s="297"/>
    </row>
    <row r="146" spans="1:34" ht="25.5">
      <c r="A146" s="107">
        <v>100</v>
      </c>
      <c r="B146" s="264" t="s">
        <v>97</v>
      </c>
      <c r="C146" s="255">
        <v>75</v>
      </c>
      <c r="D146" s="130">
        <v>0</v>
      </c>
      <c r="E146" s="130">
        <v>0</v>
      </c>
      <c r="F146" s="130">
        <v>0</v>
      </c>
      <c r="G146" s="131">
        <v>75</v>
      </c>
      <c r="H146" s="246">
        <v>75</v>
      </c>
      <c r="I146" s="103">
        <v>0</v>
      </c>
      <c r="J146" s="103">
        <v>0</v>
      </c>
      <c r="K146" s="103">
        <v>0</v>
      </c>
      <c r="L146" s="104">
        <v>75</v>
      </c>
      <c r="M146" s="103">
        <v>0</v>
      </c>
      <c r="N146" s="103">
        <v>0</v>
      </c>
      <c r="O146" s="103">
        <v>0</v>
      </c>
      <c r="P146" s="103">
        <v>0</v>
      </c>
      <c r="Q146" s="103">
        <v>0</v>
      </c>
      <c r="R146" s="255">
        <v>0</v>
      </c>
      <c r="S146" s="130">
        <v>0</v>
      </c>
      <c r="T146" s="130">
        <v>0</v>
      </c>
      <c r="U146" s="130">
        <v>0</v>
      </c>
      <c r="V146" s="131">
        <v>0</v>
      </c>
      <c r="W146" s="256"/>
      <c r="X146" s="256"/>
      <c r="Y146" s="256"/>
      <c r="Z146" s="256"/>
      <c r="AA146" s="256"/>
      <c r="AB146" s="256"/>
      <c r="AC146" s="256"/>
      <c r="AD146" s="256"/>
      <c r="AE146" s="256"/>
      <c r="AF146" s="131"/>
      <c r="AG146" s="297">
        <v>0</v>
      </c>
      <c r="AH146" s="297"/>
    </row>
    <row r="147" spans="1:34" ht="12.75">
      <c r="A147" s="107">
        <v>101</v>
      </c>
      <c r="B147" s="264" t="s">
        <v>98</v>
      </c>
      <c r="C147" s="255">
        <v>677.0513102</v>
      </c>
      <c r="D147" s="130">
        <v>0</v>
      </c>
      <c r="E147" s="130">
        <v>0</v>
      </c>
      <c r="F147" s="130">
        <v>0</v>
      </c>
      <c r="G147" s="131">
        <v>677.0513102</v>
      </c>
      <c r="H147" s="246">
        <v>677.3511302</v>
      </c>
      <c r="I147" s="103">
        <v>0</v>
      </c>
      <c r="J147" s="103">
        <v>0</v>
      </c>
      <c r="K147" s="103">
        <v>0</v>
      </c>
      <c r="L147" s="104">
        <v>677.3511302</v>
      </c>
      <c r="M147" s="103">
        <v>0.29982</v>
      </c>
      <c r="N147" s="103">
        <v>0</v>
      </c>
      <c r="O147" s="103">
        <v>0</v>
      </c>
      <c r="P147" s="103">
        <v>0</v>
      </c>
      <c r="Q147" s="103">
        <v>0.29982</v>
      </c>
      <c r="R147" s="255">
        <v>677.3511302</v>
      </c>
      <c r="S147" s="130">
        <v>0</v>
      </c>
      <c r="T147" s="130">
        <v>0</v>
      </c>
      <c r="U147" s="130">
        <v>0</v>
      </c>
      <c r="V147" s="131">
        <v>677.3511302</v>
      </c>
      <c r="W147" s="256"/>
      <c r="X147" s="256"/>
      <c r="Y147" s="256"/>
      <c r="Z147" s="256"/>
      <c r="AA147" s="256"/>
      <c r="AB147" s="256"/>
      <c r="AC147" s="256"/>
      <c r="AD147" s="256"/>
      <c r="AE147" s="256"/>
      <c r="AF147" s="131"/>
      <c r="AG147" s="297">
        <v>0</v>
      </c>
      <c r="AH147" s="297"/>
    </row>
    <row r="148" spans="1:34" ht="26.25" thickBot="1">
      <c r="A148" s="132">
        <v>102</v>
      </c>
      <c r="B148" s="282" t="s">
        <v>99</v>
      </c>
      <c r="C148" s="277">
        <v>31.43337579</v>
      </c>
      <c r="D148" s="133">
        <v>0</v>
      </c>
      <c r="E148" s="133">
        <v>0</v>
      </c>
      <c r="F148" s="133">
        <v>0</v>
      </c>
      <c r="G148" s="281">
        <v>31.43337579</v>
      </c>
      <c r="H148" s="280">
        <v>20.04269895</v>
      </c>
      <c r="I148" s="134">
        <v>0</v>
      </c>
      <c r="J148" s="134">
        <v>0</v>
      </c>
      <c r="K148" s="134">
        <v>0</v>
      </c>
      <c r="L148" s="281">
        <v>20.04269895</v>
      </c>
      <c r="M148" s="134">
        <v>-11.39067684</v>
      </c>
      <c r="N148" s="134">
        <v>0</v>
      </c>
      <c r="O148" s="134">
        <v>0</v>
      </c>
      <c r="P148" s="134">
        <v>0</v>
      </c>
      <c r="Q148" s="134">
        <v>-11.39067684</v>
      </c>
      <c r="R148" s="277">
        <v>20.04269895</v>
      </c>
      <c r="S148" s="133">
        <v>0</v>
      </c>
      <c r="T148" s="133">
        <v>0</v>
      </c>
      <c r="U148" s="133">
        <v>0</v>
      </c>
      <c r="V148" s="135">
        <v>20.04269895</v>
      </c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135"/>
      <c r="AG148" s="299">
        <v>0</v>
      </c>
      <c r="AH148" s="299"/>
    </row>
    <row r="149" spans="24:31" ht="15">
      <c r="X149" s="257"/>
      <c r="Y149" s="257"/>
      <c r="Z149" s="257"/>
      <c r="AA149" s="257"/>
      <c r="AB149" s="257"/>
      <c r="AC149" s="257"/>
      <c r="AD149" s="257"/>
      <c r="AE149" s="257"/>
    </row>
    <row r="150" spans="11:31" ht="15">
      <c r="K150" s="137" t="s">
        <v>102</v>
      </c>
      <c r="X150" s="257"/>
      <c r="Y150" s="257"/>
      <c r="Z150" s="257"/>
      <c r="AA150" s="257"/>
      <c r="AB150" s="257"/>
      <c r="AC150" s="257"/>
      <c r="AD150" s="257"/>
      <c r="AE150" s="257"/>
    </row>
  </sheetData>
  <sheetProtection/>
  <mergeCells count="44">
    <mergeCell ref="AH5:AH8"/>
    <mergeCell ref="AG5:AG8"/>
    <mergeCell ref="A2:AF2"/>
    <mergeCell ref="Q3:V3"/>
    <mergeCell ref="AB4:AF4"/>
    <mergeCell ref="A5:A8"/>
    <mergeCell ref="B5:B8"/>
    <mergeCell ref="C5:G6"/>
    <mergeCell ref="H5:L6"/>
    <mergeCell ref="M5:Q6"/>
    <mergeCell ref="AF6:AF8"/>
    <mergeCell ref="C7:C8"/>
    <mergeCell ref="D7:D8"/>
    <mergeCell ref="E7:E8"/>
    <mergeCell ref="F7:F8"/>
    <mergeCell ref="G7:G8"/>
    <mergeCell ref="H7:H8"/>
    <mergeCell ref="I7:I8"/>
    <mergeCell ref="P7:P8"/>
    <mergeCell ref="Q7:Q8"/>
    <mergeCell ref="R7:R8"/>
    <mergeCell ref="W6:Z6"/>
    <mergeCell ref="AA6:AE6"/>
    <mergeCell ref="W7:W8"/>
    <mergeCell ref="X7:X8"/>
    <mergeCell ref="S7:S8"/>
    <mergeCell ref="R5:V6"/>
    <mergeCell ref="W5:AF5"/>
    <mergeCell ref="AE7:AE8"/>
    <mergeCell ref="Y7:Y8"/>
    <mergeCell ref="Z7:Z8"/>
    <mergeCell ref="AA7:AA8"/>
    <mergeCell ref="AB7:AB8"/>
    <mergeCell ref="AC7:AC8"/>
    <mergeCell ref="T7:T8"/>
    <mergeCell ref="AD7:AD8"/>
    <mergeCell ref="U7:U8"/>
    <mergeCell ref="V7:V8"/>
    <mergeCell ref="J7:J8"/>
    <mergeCell ref="K7:K8"/>
    <mergeCell ref="L7:L8"/>
    <mergeCell ref="M7:M8"/>
    <mergeCell ref="N7:N8"/>
    <mergeCell ref="O7: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6"/>
  <sheetViews>
    <sheetView view="pageBreakPreview" zoomScaleSheetLayoutView="100" zoomScalePageLayoutView="0" workbookViewId="0" topLeftCell="A1">
      <selection activeCell="D36" sqref="D36"/>
    </sheetView>
  </sheetViews>
  <sheetFormatPr defaultColWidth="9.00390625" defaultRowHeight="12.75"/>
  <cols>
    <col min="1" max="1" width="4.00390625" style="0" customWidth="1"/>
    <col min="2" max="2" width="21.875" style="0" customWidth="1"/>
    <col min="3" max="5" width="12.75390625" style="0" customWidth="1"/>
    <col min="6" max="6" width="7.00390625" style="0" customWidth="1"/>
    <col min="7" max="14" width="15.75390625" style="0" customWidth="1"/>
  </cols>
  <sheetData>
    <row r="2" spans="1:25" ht="14.25">
      <c r="A2" s="386" t="s">
        <v>117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" customHeight="1">
      <c r="A4" s="387" t="s">
        <v>0</v>
      </c>
      <c r="B4" s="389" t="s">
        <v>25</v>
      </c>
      <c r="C4" s="391" t="s">
        <v>39</v>
      </c>
      <c r="D4" s="391"/>
      <c r="E4" s="391"/>
      <c r="F4" s="392"/>
      <c r="G4" s="395" t="s">
        <v>28</v>
      </c>
      <c r="H4" s="396"/>
      <c r="I4" s="395" t="s">
        <v>29</v>
      </c>
      <c r="J4" s="396"/>
      <c r="K4" s="395" t="s">
        <v>42</v>
      </c>
      <c r="L4" s="396"/>
      <c r="M4" s="395" t="s">
        <v>43</v>
      </c>
      <c r="N4" s="396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1.75" thickBot="1">
      <c r="A5" s="388"/>
      <c r="B5" s="390"/>
      <c r="C5" s="393"/>
      <c r="D5" s="393"/>
      <c r="E5" s="393"/>
      <c r="F5" s="394"/>
      <c r="G5" s="292" t="s">
        <v>118</v>
      </c>
      <c r="H5" s="293" t="s">
        <v>231</v>
      </c>
      <c r="I5" s="292" t="s">
        <v>118</v>
      </c>
      <c r="J5" s="293" t="s">
        <v>231</v>
      </c>
      <c r="K5" s="292" t="s">
        <v>118</v>
      </c>
      <c r="L5" s="293" t="s">
        <v>231</v>
      </c>
      <c r="M5" s="292" t="s">
        <v>118</v>
      </c>
      <c r="N5" s="293" t="s">
        <v>231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4" customHeight="1" hidden="1">
      <c r="A6" s="11"/>
      <c r="B6" s="81" t="s">
        <v>16</v>
      </c>
      <c r="C6" s="397"/>
      <c r="D6" s="397"/>
      <c r="E6" s="397"/>
      <c r="F6" s="398"/>
      <c r="G6" s="290"/>
      <c r="H6" s="291"/>
      <c r="I6" s="290"/>
      <c r="J6" s="291"/>
      <c r="K6" s="290"/>
      <c r="L6" s="291"/>
      <c r="M6" s="290"/>
      <c r="N6" s="291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14" ht="12.75">
      <c r="A7" s="6" t="s">
        <v>5</v>
      </c>
      <c r="B7" s="79" t="s">
        <v>116</v>
      </c>
      <c r="C7" s="382" t="s">
        <v>115</v>
      </c>
      <c r="D7" s="383"/>
      <c r="E7" s="383"/>
      <c r="F7" s="383"/>
      <c r="G7" s="236">
        <f>2*16</f>
        <v>32</v>
      </c>
      <c r="H7" s="82">
        <v>32</v>
      </c>
      <c r="I7" s="236">
        <v>-0.3570000000000011</v>
      </c>
      <c r="J7" s="82">
        <v>-2.7835</v>
      </c>
      <c r="K7" s="236">
        <v>15.456</v>
      </c>
      <c r="L7" s="82">
        <v>15.2</v>
      </c>
      <c r="M7" s="236">
        <v>0</v>
      </c>
      <c r="N7" s="82"/>
    </row>
    <row r="8" spans="1:14" ht="12.75">
      <c r="A8" s="6" t="s">
        <v>8</v>
      </c>
      <c r="B8" s="79" t="s">
        <v>114</v>
      </c>
      <c r="C8" s="382" t="s">
        <v>113</v>
      </c>
      <c r="D8" s="383"/>
      <c r="E8" s="383"/>
      <c r="F8" s="383"/>
      <c r="G8" s="236">
        <f>2*6.3</f>
        <v>12.6</v>
      </c>
      <c r="H8" s="82">
        <v>12.6</v>
      </c>
      <c r="I8" s="236">
        <v>3.109800000000001</v>
      </c>
      <c r="J8" s="82">
        <v>2.898</v>
      </c>
      <c r="K8" s="236">
        <v>6.086</v>
      </c>
      <c r="L8" s="82">
        <v>5.99</v>
      </c>
      <c r="M8" s="236">
        <v>0</v>
      </c>
      <c r="N8" s="82"/>
    </row>
    <row r="9" spans="1:14" ht="12.75">
      <c r="A9" s="6" t="s">
        <v>112</v>
      </c>
      <c r="B9" s="79" t="s">
        <v>111</v>
      </c>
      <c r="C9" s="382" t="s">
        <v>110</v>
      </c>
      <c r="D9" s="383"/>
      <c r="E9" s="383"/>
      <c r="F9" s="383"/>
      <c r="G9" s="236">
        <f>2*6.3</f>
        <v>12.6</v>
      </c>
      <c r="H9" s="82">
        <v>12.6</v>
      </c>
      <c r="I9" s="236">
        <v>3.186</v>
      </c>
      <c r="J9" s="82">
        <v>3.186</v>
      </c>
      <c r="K9" s="236">
        <v>6.086</v>
      </c>
      <c r="L9" s="82">
        <v>5.99</v>
      </c>
      <c r="M9" s="236">
        <v>0</v>
      </c>
      <c r="N9" s="82"/>
    </row>
    <row r="10" spans="1:14" ht="13.5" thickBot="1">
      <c r="A10" s="7" t="s">
        <v>109</v>
      </c>
      <c r="B10" s="80" t="s">
        <v>108</v>
      </c>
      <c r="C10" s="384" t="s">
        <v>107</v>
      </c>
      <c r="D10" s="385"/>
      <c r="E10" s="385"/>
      <c r="F10" s="385"/>
      <c r="G10" s="237">
        <f>2*1.6</f>
        <v>3.2</v>
      </c>
      <c r="H10" s="83">
        <v>5</v>
      </c>
      <c r="I10" s="237">
        <v>-1.706</v>
      </c>
      <c r="J10" s="83">
        <v>0.133</v>
      </c>
      <c r="K10" s="237">
        <v>1.546</v>
      </c>
      <c r="L10" s="83">
        <v>2.3</v>
      </c>
      <c r="M10" s="237">
        <v>0</v>
      </c>
      <c r="N10" s="83"/>
    </row>
    <row r="16" ht="12.75">
      <c r="B16" t="s">
        <v>102</v>
      </c>
    </row>
  </sheetData>
  <sheetProtection/>
  <mergeCells count="13">
    <mergeCell ref="K4:L4"/>
    <mergeCell ref="M4:N4"/>
    <mergeCell ref="C6:F6"/>
    <mergeCell ref="C7:F7"/>
    <mergeCell ref="C9:F9"/>
    <mergeCell ref="C8:F8"/>
    <mergeCell ref="C10:F10"/>
    <mergeCell ref="A2:N2"/>
    <mergeCell ref="A4:A5"/>
    <mergeCell ref="B4:B5"/>
    <mergeCell ref="C4:F5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3"/>
  <sheetViews>
    <sheetView view="pageBreakPreview" zoomScaleNormal="90" zoomScaleSheetLayoutView="100" zoomScalePageLayoutView="0" workbookViewId="0" topLeftCell="A1">
      <pane xSplit="2" ySplit="10" topLeftCell="C13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141" sqref="P141"/>
    </sheetView>
  </sheetViews>
  <sheetFormatPr defaultColWidth="9.00390625" defaultRowHeight="12.75"/>
  <cols>
    <col min="1" max="1" width="4.25390625" style="18" customWidth="1"/>
    <col min="2" max="2" width="52.00390625" style="148" customWidth="1"/>
    <col min="3" max="3" width="10.25390625" style="18" customWidth="1"/>
    <col min="4" max="4" width="11.00390625" style="18" bestFit="1" customWidth="1"/>
    <col min="5" max="12" width="11.00390625" style="18" customWidth="1"/>
    <col min="13" max="16" width="10.75390625" style="18" customWidth="1"/>
    <col min="17" max="17" width="12.875" style="18" bestFit="1" customWidth="1"/>
    <col min="18" max="16384" width="9.125" style="18" customWidth="1"/>
  </cols>
  <sheetData>
    <row r="2" spans="1:17" ht="15" customHeight="1">
      <c r="A2" s="399" t="s">
        <v>221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1:17" ht="15" customHeight="1">
      <c r="A3" s="84"/>
      <c r="B3" s="147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5" customHeight="1" thickBot="1">
      <c r="A4" s="84"/>
      <c r="B4" s="147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s="19" customFormat="1" ht="24.75" customHeight="1" thickBot="1">
      <c r="A5" s="400" t="s">
        <v>30</v>
      </c>
      <c r="B5" s="405" t="s">
        <v>1</v>
      </c>
      <c r="C5" s="410" t="s">
        <v>36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1"/>
    </row>
    <row r="6" spans="1:17" s="19" customFormat="1" ht="24.75" customHeight="1">
      <c r="A6" s="401"/>
      <c r="B6" s="406"/>
      <c r="C6" s="412" t="s">
        <v>35</v>
      </c>
      <c r="D6" s="413"/>
      <c r="E6" s="413"/>
      <c r="F6" s="413"/>
      <c r="G6" s="413"/>
      <c r="H6" s="413"/>
      <c r="I6" s="413"/>
      <c r="J6" s="413"/>
      <c r="K6" s="413"/>
      <c r="L6" s="414"/>
      <c r="M6" s="415" t="s">
        <v>37</v>
      </c>
      <c r="N6" s="416"/>
      <c r="O6" s="416"/>
      <c r="P6" s="416"/>
      <c r="Q6" s="417"/>
    </row>
    <row r="7" spans="1:17" s="19" customFormat="1" ht="22.5" customHeight="1">
      <c r="A7" s="402"/>
      <c r="B7" s="407"/>
      <c r="C7" s="418" t="s">
        <v>220</v>
      </c>
      <c r="D7" s="419"/>
      <c r="E7" s="422" t="s">
        <v>60</v>
      </c>
      <c r="F7" s="422"/>
      <c r="G7" s="422"/>
      <c r="H7" s="422"/>
      <c r="I7" s="422"/>
      <c r="J7" s="422"/>
      <c r="K7" s="422"/>
      <c r="L7" s="423"/>
      <c r="M7" s="424" t="s">
        <v>220</v>
      </c>
      <c r="N7" s="427" t="s">
        <v>60</v>
      </c>
      <c r="O7" s="428"/>
      <c r="P7" s="428"/>
      <c r="Q7" s="407"/>
    </row>
    <row r="8" spans="1:17" s="19" customFormat="1" ht="19.5" customHeight="1">
      <c r="A8" s="403"/>
      <c r="B8" s="408"/>
      <c r="C8" s="420"/>
      <c r="D8" s="421"/>
      <c r="E8" s="428" t="s">
        <v>31</v>
      </c>
      <c r="F8" s="428"/>
      <c r="G8" s="428" t="s">
        <v>32</v>
      </c>
      <c r="H8" s="428"/>
      <c r="I8" s="428" t="s">
        <v>33</v>
      </c>
      <c r="J8" s="428"/>
      <c r="K8" s="428" t="s">
        <v>34</v>
      </c>
      <c r="L8" s="432"/>
      <c r="M8" s="425"/>
      <c r="N8" s="433" t="s">
        <v>31</v>
      </c>
      <c r="O8" s="429" t="s">
        <v>32</v>
      </c>
      <c r="P8" s="429" t="s">
        <v>33</v>
      </c>
      <c r="Q8" s="408" t="s">
        <v>34</v>
      </c>
    </row>
    <row r="9" spans="1:17" s="19" customFormat="1" ht="27.75" customHeight="1" thickBot="1">
      <c r="A9" s="404"/>
      <c r="B9" s="409"/>
      <c r="C9" s="218" t="s">
        <v>58</v>
      </c>
      <c r="D9" s="39" t="s">
        <v>59</v>
      </c>
      <c r="E9" s="39" t="s">
        <v>58</v>
      </c>
      <c r="F9" s="39" t="s">
        <v>59</v>
      </c>
      <c r="G9" s="39" t="s">
        <v>58</v>
      </c>
      <c r="H9" s="39" t="s">
        <v>59</v>
      </c>
      <c r="I9" s="39" t="s">
        <v>58</v>
      </c>
      <c r="J9" s="39" t="s">
        <v>59</v>
      </c>
      <c r="K9" s="39" t="s">
        <v>58</v>
      </c>
      <c r="L9" s="199" t="s">
        <v>59</v>
      </c>
      <c r="M9" s="426"/>
      <c r="N9" s="434"/>
      <c r="O9" s="430"/>
      <c r="P9" s="430"/>
      <c r="Q9" s="431"/>
    </row>
    <row r="10" spans="1:17" s="20" customFormat="1" ht="15.75" customHeight="1">
      <c r="A10" s="69">
        <v>1</v>
      </c>
      <c r="B10" s="70">
        <v>2</v>
      </c>
      <c r="C10" s="211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200">
        <v>12</v>
      </c>
      <c r="M10" s="57">
        <v>13</v>
      </c>
      <c r="N10" s="56">
        <v>14</v>
      </c>
      <c r="O10" s="56">
        <v>15</v>
      </c>
      <c r="P10" s="56">
        <v>16</v>
      </c>
      <c r="Q10" s="58">
        <v>17</v>
      </c>
    </row>
    <row r="11" spans="1:19" s="21" customFormat="1" ht="12.75">
      <c r="A11" s="59"/>
      <c r="B11" s="71" t="s">
        <v>45</v>
      </c>
      <c r="C11" s="219">
        <v>17.357</v>
      </c>
      <c r="D11" s="22">
        <v>12.100000000000001</v>
      </c>
      <c r="E11" s="22">
        <v>4.657</v>
      </c>
      <c r="F11" s="22">
        <v>1.6800000000000002</v>
      </c>
      <c r="G11" s="22">
        <v>5.5649999999999995</v>
      </c>
      <c r="H11" s="22">
        <v>0.8</v>
      </c>
      <c r="I11" s="22">
        <v>0.886</v>
      </c>
      <c r="J11" s="22">
        <v>2.06</v>
      </c>
      <c r="K11" s="214">
        <v>6.249</v>
      </c>
      <c r="L11" s="214">
        <v>7.56</v>
      </c>
      <c r="M11" s="23">
        <v>979.0030285400001</v>
      </c>
      <c r="N11" s="22">
        <v>21.03905845</v>
      </c>
      <c r="O11" s="22">
        <v>232.55245885</v>
      </c>
      <c r="P11" s="22">
        <v>536.0618412700001</v>
      </c>
      <c r="Q11" s="24">
        <v>189.34966997000004</v>
      </c>
      <c r="R11" s="302"/>
      <c r="S11" s="302"/>
    </row>
    <row r="12" spans="1:19" s="21" customFormat="1" ht="12.75">
      <c r="A12" s="12">
        <v>1</v>
      </c>
      <c r="B12" s="168" t="s">
        <v>6</v>
      </c>
      <c r="C12" s="15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215">
        <v>0</v>
      </c>
      <c r="L12" s="215">
        <v>0</v>
      </c>
      <c r="M12" s="35">
        <v>0.61709973</v>
      </c>
      <c r="N12" s="149">
        <v>0</v>
      </c>
      <c r="O12" s="149">
        <v>0</v>
      </c>
      <c r="P12" s="149">
        <v>0</v>
      </c>
      <c r="Q12" s="150">
        <v>0.61709973</v>
      </c>
      <c r="R12" s="302"/>
      <c r="S12" s="38"/>
    </row>
    <row r="13" spans="1:19" s="21" customFormat="1" ht="25.5">
      <c r="A13" s="12" t="s">
        <v>7</v>
      </c>
      <c r="B13" s="168" t="s">
        <v>40</v>
      </c>
      <c r="C13" s="156">
        <v>0</v>
      </c>
      <c r="D13" s="3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215">
        <v>0</v>
      </c>
      <c r="L13" s="215">
        <v>0</v>
      </c>
      <c r="M13" s="35">
        <v>0.61709973</v>
      </c>
      <c r="N13" s="36">
        <v>0</v>
      </c>
      <c r="O13" s="36">
        <v>0</v>
      </c>
      <c r="P13" s="36">
        <v>0</v>
      </c>
      <c r="Q13" s="37">
        <v>0.61709973</v>
      </c>
      <c r="R13" s="302"/>
      <c r="S13" s="38"/>
    </row>
    <row r="14" spans="1:19" s="21" customFormat="1" ht="12.75">
      <c r="A14" s="98"/>
      <c r="B14" s="221" t="s">
        <v>124</v>
      </c>
      <c r="C14" s="208"/>
      <c r="D14" s="25"/>
      <c r="E14" s="208"/>
      <c r="F14" s="208"/>
      <c r="G14" s="208"/>
      <c r="H14" s="208"/>
      <c r="I14" s="208"/>
      <c r="J14" s="208"/>
      <c r="K14" s="208">
        <v>0</v>
      </c>
      <c r="L14" s="208"/>
      <c r="M14" s="210"/>
      <c r="N14" s="65"/>
      <c r="O14" s="65"/>
      <c r="P14" s="65"/>
      <c r="Q14" s="303">
        <v>0</v>
      </c>
      <c r="R14" s="302"/>
      <c r="S14" s="38"/>
    </row>
    <row r="15" spans="1:19" s="28" customFormat="1" ht="38.25">
      <c r="A15" s="102" t="s">
        <v>5</v>
      </c>
      <c r="B15" s="139" t="s">
        <v>125</v>
      </c>
      <c r="C15" s="156"/>
      <c r="D15" s="36">
        <v>0</v>
      </c>
      <c r="E15" s="156"/>
      <c r="F15" s="36"/>
      <c r="G15" s="36"/>
      <c r="H15" s="36"/>
      <c r="I15" s="36"/>
      <c r="J15" s="36"/>
      <c r="K15" s="215">
        <v>0</v>
      </c>
      <c r="L15" s="215"/>
      <c r="M15" s="63">
        <v>0</v>
      </c>
      <c r="N15" s="36"/>
      <c r="O15" s="36"/>
      <c r="P15" s="36"/>
      <c r="Q15" s="37">
        <v>0</v>
      </c>
      <c r="R15" s="302"/>
      <c r="S15" s="38"/>
    </row>
    <row r="16" spans="1:18" s="32" customFormat="1" ht="38.25">
      <c r="A16" s="102" t="s">
        <v>8</v>
      </c>
      <c r="B16" s="139" t="s">
        <v>126</v>
      </c>
      <c r="C16" s="156"/>
      <c r="D16" s="36">
        <v>0</v>
      </c>
      <c r="E16" s="157"/>
      <c r="F16" s="29"/>
      <c r="G16" s="29"/>
      <c r="H16" s="29"/>
      <c r="I16" s="29"/>
      <c r="J16" s="29"/>
      <c r="K16" s="203">
        <v>0</v>
      </c>
      <c r="L16" s="203"/>
      <c r="M16" s="63">
        <v>0</v>
      </c>
      <c r="N16" s="29"/>
      <c r="O16" s="29"/>
      <c r="P16" s="29"/>
      <c r="Q16" s="31">
        <v>0</v>
      </c>
      <c r="R16" s="302"/>
    </row>
    <row r="17" spans="1:18" s="32" customFormat="1" ht="38.25">
      <c r="A17" s="102" t="s">
        <v>112</v>
      </c>
      <c r="B17" s="139" t="s">
        <v>127</v>
      </c>
      <c r="C17" s="156"/>
      <c r="D17" s="36">
        <v>0</v>
      </c>
      <c r="E17" s="157"/>
      <c r="F17" s="29"/>
      <c r="G17" s="29"/>
      <c r="H17" s="29"/>
      <c r="I17" s="29"/>
      <c r="J17" s="29"/>
      <c r="K17" s="203">
        <v>0</v>
      </c>
      <c r="L17" s="203"/>
      <c r="M17" s="63">
        <v>0</v>
      </c>
      <c r="N17" s="29"/>
      <c r="O17" s="29"/>
      <c r="P17" s="29"/>
      <c r="Q17" s="31">
        <v>0</v>
      </c>
      <c r="R17" s="302"/>
    </row>
    <row r="18" spans="1:18" s="32" customFormat="1" ht="12.75">
      <c r="A18" s="105"/>
      <c r="B18" s="222" t="s">
        <v>128</v>
      </c>
      <c r="C18" s="156">
        <v>0</v>
      </c>
      <c r="D18" s="36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30">
        <v>0</v>
      </c>
      <c r="N18" s="29">
        <v>0</v>
      </c>
      <c r="O18" s="29">
        <v>0</v>
      </c>
      <c r="P18" s="29">
        <v>0</v>
      </c>
      <c r="Q18" s="31">
        <v>0</v>
      </c>
      <c r="R18" s="302"/>
    </row>
    <row r="19" spans="1:18" s="32" customFormat="1" ht="12.75">
      <c r="A19" s="98"/>
      <c r="B19" s="221" t="s">
        <v>64</v>
      </c>
      <c r="C19" s="208"/>
      <c r="D19" s="25"/>
      <c r="E19" s="204"/>
      <c r="F19" s="205"/>
      <c r="G19" s="205"/>
      <c r="H19" s="205"/>
      <c r="I19" s="205"/>
      <c r="J19" s="205"/>
      <c r="K19" s="205">
        <v>0</v>
      </c>
      <c r="L19" s="205"/>
      <c r="M19" s="207"/>
      <c r="N19" s="205"/>
      <c r="O19" s="205"/>
      <c r="P19" s="205"/>
      <c r="Q19" s="209">
        <v>0</v>
      </c>
      <c r="R19" s="302"/>
    </row>
    <row r="20" spans="1:18" s="38" customFormat="1" ht="25.5">
      <c r="A20" s="102">
        <v>4</v>
      </c>
      <c r="B20" s="139" t="s">
        <v>129</v>
      </c>
      <c r="C20" s="156"/>
      <c r="D20" s="36">
        <v>0</v>
      </c>
      <c r="E20" s="158"/>
      <c r="F20" s="33"/>
      <c r="G20" s="33"/>
      <c r="H20" s="33"/>
      <c r="I20" s="33"/>
      <c r="J20" s="33"/>
      <c r="K20" s="33">
        <v>0</v>
      </c>
      <c r="L20" s="33"/>
      <c r="M20" s="63">
        <v>0</v>
      </c>
      <c r="N20" s="33"/>
      <c r="O20" s="33"/>
      <c r="P20" s="33"/>
      <c r="Q20" s="34">
        <v>0</v>
      </c>
      <c r="R20" s="302"/>
    </row>
    <row r="21" spans="1:19" s="28" customFormat="1" ht="25.5">
      <c r="A21" s="102">
        <v>5</v>
      </c>
      <c r="B21" s="139" t="s">
        <v>130</v>
      </c>
      <c r="C21" s="156"/>
      <c r="D21" s="36">
        <v>0</v>
      </c>
      <c r="E21" s="156"/>
      <c r="F21" s="36"/>
      <c r="G21" s="36"/>
      <c r="H21" s="36"/>
      <c r="I21" s="36"/>
      <c r="J21" s="36"/>
      <c r="K21" s="36">
        <v>0</v>
      </c>
      <c r="L21" s="36"/>
      <c r="M21" s="63">
        <v>0</v>
      </c>
      <c r="N21" s="36"/>
      <c r="O21" s="36"/>
      <c r="P21" s="36"/>
      <c r="Q21" s="37">
        <v>0</v>
      </c>
      <c r="R21" s="302"/>
      <c r="S21" s="38"/>
    </row>
    <row r="22" spans="1:18" s="32" customFormat="1" ht="25.5">
      <c r="A22" s="102">
        <v>6</v>
      </c>
      <c r="B22" s="139" t="s">
        <v>131</v>
      </c>
      <c r="C22" s="156"/>
      <c r="D22" s="36">
        <v>0</v>
      </c>
      <c r="E22" s="157"/>
      <c r="F22" s="29"/>
      <c r="G22" s="29"/>
      <c r="H22" s="29"/>
      <c r="I22" s="29"/>
      <c r="J22" s="29"/>
      <c r="K22" s="29">
        <v>0</v>
      </c>
      <c r="L22" s="29"/>
      <c r="M22" s="63">
        <v>0</v>
      </c>
      <c r="N22" s="29"/>
      <c r="O22" s="29"/>
      <c r="P22" s="29"/>
      <c r="Q22" s="31">
        <v>0</v>
      </c>
      <c r="R22" s="302"/>
    </row>
    <row r="23" spans="1:18" s="38" customFormat="1" ht="25.5">
      <c r="A23" s="102">
        <v>7</v>
      </c>
      <c r="B23" s="139" t="s">
        <v>132</v>
      </c>
      <c r="C23" s="156"/>
      <c r="D23" s="36">
        <v>0</v>
      </c>
      <c r="E23" s="158"/>
      <c r="F23" s="33"/>
      <c r="G23" s="33"/>
      <c r="H23" s="33"/>
      <c r="I23" s="33"/>
      <c r="J23" s="33"/>
      <c r="K23" s="33">
        <v>0</v>
      </c>
      <c r="L23" s="33"/>
      <c r="M23" s="63">
        <v>0</v>
      </c>
      <c r="N23" s="33"/>
      <c r="O23" s="33"/>
      <c r="P23" s="33"/>
      <c r="Q23" s="34">
        <v>0</v>
      </c>
      <c r="R23" s="302"/>
    </row>
    <row r="24" spans="1:18" s="38" customFormat="1" ht="25.5">
      <c r="A24" s="102">
        <v>8</v>
      </c>
      <c r="B24" s="139" t="s">
        <v>133</v>
      </c>
      <c r="C24" s="156"/>
      <c r="D24" s="36">
        <v>0</v>
      </c>
      <c r="E24" s="156"/>
      <c r="F24" s="36"/>
      <c r="G24" s="36"/>
      <c r="H24" s="36"/>
      <c r="I24" s="36"/>
      <c r="J24" s="36"/>
      <c r="K24" s="36">
        <v>0</v>
      </c>
      <c r="L24" s="36"/>
      <c r="M24" s="63">
        <v>0</v>
      </c>
      <c r="N24" s="36"/>
      <c r="O24" s="36"/>
      <c r="P24" s="36"/>
      <c r="Q24" s="37">
        <v>0</v>
      </c>
      <c r="R24" s="302"/>
    </row>
    <row r="25" spans="1:18" s="38" customFormat="1" ht="12.75">
      <c r="A25" s="105"/>
      <c r="B25" s="222" t="s">
        <v>65</v>
      </c>
      <c r="C25" s="156">
        <v>0</v>
      </c>
      <c r="D25" s="36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61">
        <v>0</v>
      </c>
      <c r="N25" s="62">
        <v>0</v>
      </c>
      <c r="O25" s="62">
        <v>0</v>
      </c>
      <c r="P25" s="62">
        <v>0</v>
      </c>
      <c r="Q25" s="72">
        <v>0</v>
      </c>
      <c r="R25" s="302"/>
    </row>
    <row r="26" spans="1:18" s="32" customFormat="1" ht="12.75">
      <c r="A26" s="98"/>
      <c r="B26" s="221" t="s">
        <v>66</v>
      </c>
      <c r="C26" s="208"/>
      <c r="D26" s="25"/>
      <c r="E26" s="208"/>
      <c r="F26" s="208"/>
      <c r="G26" s="208"/>
      <c r="H26" s="208"/>
      <c r="I26" s="208"/>
      <c r="J26" s="208"/>
      <c r="K26" s="208">
        <v>0</v>
      </c>
      <c r="L26" s="208"/>
      <c r="M26" s="207"/>
      <c r="N26" s="205"/>
      <c r="O26" s="205"/>
      <c r="P26" s="205"/>
      <c r="Q26" s="209">
        <v>0</v>
      </c>
      <c r="R26" s="302"/>
    </row>
    <row r="27" spans="1:18" s="32" customFormat="1" ht="25.5">
      <c r="A27" s="107">
        <v>9</v>
      </c>
      <c r="B27" s="141" t="s">
        <v>67</v>
      </c>
      <c r="C27" s="156"/>
      <c r="D27" s="36">
        <v>0</v>
      </c>
      <c r="E27" s="157"/>
      <c r="F27" s="29"/>
      <c r="G27" s="29"/>
      <c r="H27" s="29"/>
      <c r="I27" s="29"/>
      <c r="J27" s="29"/>
      <c r="K27" s="29">
        <v>0</v>
      </c>
      <c r="L27" s="29"/>
      <c r="M27" s="63">
        <v>0</v>
      </c>
      <c r="N27" s="29"/>
      <c r="O27" s="29"/>
      <c r="P27" s="29"/>
      <c r="Q27" s="31">
        <v>0</v>
      </c>
      <c r="R27" s="302"/>
    </row>
    <row r="28" spans="1:18" s="38" customFormat="1" ht="12.75">
      <c r="A28" s="105"/>
      <c r="B28" s="222" t="s">
        <v>68</v>
      </c>
      <c r="C28" s="156">
        <v>0</v>
      </c>
      <c r="D28" s="36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63">
        <v>0</v>
      </c>
      <c r="N28" s="64">
        <v>0</v>
      </c>
      <c r="O28" s="64">
        <v>0</v>
      </c>
      <c r="P28" s="64">
        <v>0</v>
      </c>
      <c r="Q28" s="73">
        <v>0</v>
      </c>
      <c r="R28" s="302"/>
    </row>
    <row r="29" spans="1:18" s="38" customFormat="1" ht="12.75">
      <c r="A29" s="98"/>
      <c r="B29" s="221" t="s">
        <v>134</v>
      </c>
      <c r="C29" s="208"/>
      <c r="D29" s="25"/>
      <c r="E29" s="208"/>
      <c r="F29" s="208"/>
      <c r="G29" s="208"/>
      <c r="H29" s="208"/>
      <c r="I29" s="208"/>
      <c r="J29" s="208"/>
      <c r="K29" s="208">
        <v>0</v>
      </c>
      <c r="L29" s="208"/>
      <c r="M29" s="26"/>
      <c r="N29" s="25"/>
      <c r="O29" s="25"/>
      <c r="P29" s="25"/>
      <c r="Q29" s="27">
        <v>0</v>
      </c>
      <c r="R29" s="302"/>
    </row>
    <row r="30" spans="1:18" s="38" customFormat="1" ht="37.5" customHeight="1">
      <c r="A30" s="107" t="s">
        <v>135</v>
      </c>
      <c r="B30" s="141" t="s">
        <v>136</v>
      </c>
      <c r="C30" s="156"/>
      <c r="D30" s="36">
        <v>0</v>
      </c>
      <c r="E30" s="156"/>
      <c r="F30" s="36"/>
      <c r="G30" s="36"/>
      <c r="H30" s="36"/>
      <c r="I30" s="36"/>
      <c r="J30" s="36"/>
      <c r="K30" s="36">
        <v>0</v>
      </c>
      <c r="L30" s="36"/>
      <c r="M30" s="63">
        <v>0.61709973</v>
      </c>
      <c r="N30" s="36"/>
      <c r="O30" s="36"/>
      <c r="P30" s="36"/>
      <c r="Q30" s="37">
        <v>0.61709973</v>
      </c>
      <c r="R30" s="302"/>
    </row>
    <row r="31" spans="1:19" s="28" customFormat="1" ht="38.25">
      <c r="A31" s="102" t="s">
        <v>137</v>
      </c>
      <c r="B31" s="139" t="s">
        <v>138</v>
      </c>
      <c r="C31" s="156"/>
      <c r="D31" s="36">
        <v>0</v>
      </c>
      <c r="E31" s="156"/>
      <c r="F31" s="36"/>
      <c r="G31" s="36"/>
      <c r="H31" s="36"/>
      <c r="I31" s="36"/>
      <c r="J31" s="36"/>
      <c r="K31" s="36">
        <v>0</v>
      </c>
      <c r="L31" s="36"/>
      <c r="M31" s="63">
        <v>0</v>
      </c>
      <c r="N31" s="36"/>
      <c r="O31" s="36"/>
      <c r="P31" s="36"/>
      <c r="Q31" s="37">
        <v>0</v>
      </c>
      <c r="R31" s="302"/>
      <c r="S31" s="38"/>
    </row>
    <row r="32" spans="1:18" s="32" customFormat="1" ht="12.75">
      <c r="A32" s="105"/>
      <c r="B32" s="222" t="s">
        <v>139</v>
      </c>
      <c r="C32" s="156"/>
      <c r="D32" s="36">
        <v>0</v>
      </c>
      <c r="E32" s="157"/>
      <c r="F32" s="157"/>
      <c r="G32" s="157"/>
      <c r="H32" s="157"/>
      <c r="I32" s="157"/>
      <c r="J32" s="157"/>
      <c r="K32" s="157">
        <v>0</v>
      </c>
      <c r="L32" s="157"/>
      <c r="M32" s="201">
        <v>0.61709973</v>
      </c>
      <c r="N32" s="163">
        <v>0</v>
      </c>
      <c r="O32" s="163">
        <v>0</v>
      </c>
      <c r="P32" s="163">
        <v>0</v>
      </c>
      <c r="Q32" s="202">
        <v>0.61709973</v>
      </c>
      <c r="R32" s="302"/>
    </row>
    <row r="33" spans="1:18" s="32" customFormat="1" ht="12.75">
      <c r="A33" s="105" t="s">
        <v>9</v>
      </c>
      <c r="B33" s="223" t="s">
        <v>41</v>
      </c>
      <c r="C33" s="156"/>
      <c r="D33" s="36">
        <v>0</v>
      </c>
      <c r="E33" s="157"/>
      <c r="F33" s="29"/>
      <c r="G33" s="29"/>
      <c r="H33" s="29"/>
      <c r="I33" s="29"/>
      <c r="J33" s="29"/>
      <c r="K33" s="29">
        <v>0</v>
      </c>
      <c r="L33" s="29"/>
      <c r="M33" s="30">
        <v>0</v>
      </c>
      <c r="N33" s="29"/>
      <c r="O33" s="29"/>
      <c r="P33" s="29"/>
      <c r="Q33" s="31">
        <v>0</v>
      </c>
      <c r="R33" s="302"/>
    </row>
    <row r="34" spans="1:18" s="32" customFormat="1" ht="12.75">
      <c r="A34" s="105" t="s">
        <v>11</v>
      </c>
      <c r="B34" s="223" t="s">
        <v>12</v>
      </c>
      <c r="C34" s="156"/>
      <c r="D34" s="36"/>
      <c r="E34" s="157"/>
      <c r="F34" s="29"/>
      <c r="G34" s="29"/>
      <c r="H34" s="29"/>
      <c r="I34" s="29"/>
      <c r="J34" s="29"/>
      <c r="K34" s="29">
        <v>0</v>
      </c>
      <c r="L34" s="29"/>
      <c r="M34" s="201">
        <v>0</v>
      </c>
      <c r="N34" s="29">
        <v>0</v>
      </c>
      <c r="O34" s="29">
        <v>0</v>
      </c>
      <c r="P34" s="29">
        <v>0</v>
      </c>
      <c r="Q34" s="31">
        <v>0</v>
      </c>
      <c r="R34" s="302"/>
    </row>
    <row r="35" spans="1:18" s="32" customFormat="1" ht="38.25">
      <c r="A35" s="110">
        <v>12</v>
      </c>
      <c r="B35" s="143" t="s">
        <v>140</v>
      </c>
      <c r="C35" s="156"/>
      <c r="D35" s="36">
        <v>0</v>
      </c>
      <c r="E35" s="157"/>
      <c r="F35" s="29"/>
      <c r="G35" s="29"/>
      <c r="H35" s="29"/>
      <c r="I35" s="29"/>
      <c r="J35" s="29"/>
      <c r="K35" s="29">
        <v>0</v>
      </c>
      <c r="L35" s="29"/>
      <c r="M35" s="63">
        <v>0</v>
      </c>
      <c r="N35" s="29"/>
      <c r="O35" s="29"/>
      <c r="P35" s="29"/>
      <c r="Q35" s="31">
        <v>0</v>
      </c>
      <c r="R35" s="302"/>
    </row>
    <row r="36" spans="1:18" s="32" customFormat="1" ht="25.5">
      <c r="A36" s="110">
        <v>13</v>
      </c>
      <c r="B36" s="143" t="s">
        <v>141</v>
      </c>
      <c r="C36" s="156"/>
      <c r="D36" s="36">
        <v>0</v>
      </c>
      <c r="E36" s="157"/>
      <c r="F36" s="29"/>
      <c r="G36" s="29"/>
      <c r="H36" s="29"/>
      <c r="I36" s="29"/>
      <c r="J36" s="29"/>
      <c r="K36" s="29">
        <v>0</v>
      </c>
      <c r="L36" s="29"/>
      <c r="M36" s="63">
        <v>0</v>
      </c>
      <c r="N36" s="29"/>
      <c r="O36" s="29"/>
      <c r="P36" s="29"/>
      <c r="Q36" s="31">
        <v>0</v>
      </c>
      <c r="R36" s="302"/>
    </row>
    <row r="37" spans="1:18" s="32" customFormat="1" ht="25.5">
      <c r="A37" s="105" t="s">
        <v>13</v>
      </c>
      <c r="B37" s="223" t="s">
        <v>14</v>
      </c>
      <c r="C37" s="156"/>
      <c r="D37" s="36">
        <v>0</v>
      </c>
      <c r="E37" s="157"/>
      <c r="F37" s="29"/>
      <c r="G37" s="29"/>
      <c r="H37" s="29"/>
      <c r="I37" s="29"/>
      <c r="J37" s="29"/>
      <c r="K37" s="29">
        <v>0</v>
      </c>
      <c r="L37" s="29"/>
      <c r="M37" s="30">
        <v>0</v>
      </c>
      <c r="N37" s="29"/>
      <c r="O37" s="29"/>
      <c r="P37" s="29"/>
      <c r="Q37" s="31">
        <v>0</v>
      </c>
      <c r="R37" s="302"/>
    </row>
    <row r="38" spans="1:18" s="32" customFormat="1" ht="12.75">
      <c r="A38" s="114" t="s">
        <v>8</v>
      </c>
      <c r="B38" s="224" t="s">
        <v>48</v>
      </c>
      <c r="C38" s="156">
        <v>17.357</v>
      </c>
      <c r="D38" s="36">
        <v>12.100000000000001</v>
      </c>
      <c r="E38" s="162">
        <v>4.657</v>
      </c>
      <c r="F38" s="162">
        <v>1.6800000000000002</v>
      </c>
      <c r="G38" s="162">
        <v>5.5649999999999995</v>
      </c>
      <c r="H38" s="162">
        <v>0.8</v>
      </c>
      <c r="I38" s="162">
        <v>0.886</v>
      </c>
      <c r="J38" s="162">
        <v>2.06</v>
      </c>
      <c r="K38" s="162">
        <v>6.249</v>
      </c>
      <c r="L38" s="162">
        <v>7.56</v>
      </c>
      <c r="M38" s="201">
        <v>978.3859288100001</v>
      </c>
      <c r="N38" s="163">
        <v>21.03905845</v>
      </c>
      <c r="O38" s="163">
        <v>232.55245885</v>
      </c>
      <c r="P38" s="163">
        <v>536.0618412700001</v>
      </c>
      <c r="Q38" s="202">
        <v>188.7325702400001</v>
      </c>
      <c r="R38" s="302"/>
    </row>
    <row r="39" spans="1:18" s="32" customFormat="1" ht="25.5">
      <c r="A39" s="105" t="s">
        <v>15</v>
      </c>
      <c r="B39" s="223" t="s">
        <v>40</v>
      </c>
      <c r="C39" s="156">
        <v>17.357</v>
      </c>
      <c r="D39" s="36">
        <v>12.100000000000001</v>
      </c>
      <c r="E39" s="156">
        <v>4.657</v>
      </c>
      <c r="F39" s="156">
        <v>1.6800000000000002</v>
      </c>
      <c r="G39" s="156">
        <v>5.5649999999999995</v>
      </c>
      <c r="H39" s="156">
        <v>0.8</v>
      </c>
      <c r="I39" s="156">
        <v>0.886</v>
      </c>
      <c r="J39" s="156">
        <v>2.06</v>
      </c>
      <c r="K39" s="156">
        <v>6.249</v>
      </c>
      <c r="L39" s="156">
        <v>7.56</v>
      </c>
      <c r="M39" s="201">
        <v>978.3859288100001</v>
      </c>
      <c r="N39" s="163">
        <v>21.03905845</v>
      </c>
      <c r="O39" s="163">
        <v>232.55245885</v>
      </c>
      <c r="P39" s="163">
        <v>536.0618412700001</v>
      </c>
      <c r="Q39" s="202">
        <v>188.7325702400001</v>
      </c>
      <c r="R39" s="302"/>
    </row>
    <row r="40" spans="1:18" s="38" customFormat="1" ht="12.75">
      <c r="A40" s="98"/>
      <c r="B40" s="221" t="s">
        <v>124</v>
      </c>
      <c r="C40" s="208"/>
      <c r="D40" s="25"/>
      <c r="E40" s="208"/>
      <c r="F40" s="208"/>
      <c r="G40" s="208"/>
      <c r="H40" s="208"/>
      <c r="I40" s="208"/>
      <c r="J40" s="208"/>
      <c r="K40" s="208">
        <v>0</v>
      </c>
      <c r="L40" s="208"/>
      <c r="M40" s="207"/>
      <c r="N40" s="205"/>
      <c r="O40" s="205"/>
      <c r="P40" s="205"/>
      <c r="Q40" s="209">
        <v>0</v>
      </c>
      <c r="R40" s="302"/>
    </row>
    <row r="41" spans="1:19" s="28" customFormat="1" ht="38.25">
      <c r="A41" s="110" t="s">
        <v>142</v>
      </c>
      <c r="B41" s="145" t="s">
        <v>143</v>
      </c>
      <c r="C41" s="156"/>
      <c r="D41" s="36">
        <v>0</v>
      </c>
      <c r="E41" s="156"/>
      <c r="F41" s="36"/>
      <c r="G41" s="36"/>
      <c r="H41" s="36"/>
      <c r="I41" s="36"/>
      <c r="J41" s="36"/>
      <c r="K41" s="36">
        <v>0</v>
      </c>
      <c r="L41" s="36"/>
      <c r="M41" s="63">
        <v>0</v>
      </c>
      <c r="N41" s="29"/>
      <c r="O41" s="29"/>
      <c r="P41" s="29"/>
      <c r="Q41" s="31">
        <v>0</v>
      </c>
      <c r="R41" s="302"/>
      <c r="S41" s="38"/>
    </row>
    <row r="42" spans="1:18" s="32" customFormat="1" ht="38.25">
      <c r="A42" s="110" t="s">
        <v>144</v>
      </c>
      <c r="B42" s="145" t="s">
        <v>145</v>
      </c>
      <c r="C42" s="156"/>
      <c r="D42" s="36">
        <v>0</v>
      </c>
      <c r="E42" s="157"/>
      <c r="F42" s="29"/>
      <c r="G42" s="29"/>
      <c r="H42" s="29"/>
      <c r="I42" s="29"/>
      <c r="J42" s="29"/>
      <c r="K42" s="29">
        <v>0</v>
      </c>
      <c r="L42" s="29"/>
      <c r="M42" s="63">
        <v>0</v>
      </c>
      <c r="N42" s="29"/>
      <c r="O42" s="29"/>
      <c r="P42" s="29"/>
      <c r="Q42" s="31">
        <v>0</v>
      </c>
      <c r="R42" s="302"/>
    </row>
    <row r="43" spans="1:18" s="38" customFormat="1" ht="38.25">
      <c r="A43" s="110" t="s">
        <v>146</v>
      </c>
      <c r="B43" s="145" t="s">
        <v>147</v>
      </c>
      <c r="C43" s="156"/>
      <c r="D43" s="36">
        <v>0</v>
      </c>
      <c r="E43" s="156"/>
      <c r="F43" s="36"/>
      <c r="G43" s="36"/>
      <c r="H43" s="36"/>
      <c r="I43" s="36"/>
      <c r="J43" s="36"/>
      <c r="K43" s="36">
        <v>0</v>
      </c>
      <c r="L43" s="36"/>
      <c r="M43" s="63">
        <v>0</v>
      </c>
      <c r="N43" s="36"/>
      <c r="O43" s="36"/>
      <c r="P43" s="36"/>
      <c r="Q43" s="37">
        <v>0</v>
      </c>
      <c r="R43" s="302"/>
    </row>
    <row r="44" spans="1:19" s="28" customFormat="1" ht="12.75">
      <c r="A44" s="105"/>
      <c r="B44" s="222" t="s">
        <v>148</v>
      </c>
      <c r="C44" s="156">
        <v>0</v>
      </c>
      <c r="D44" s="36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201">
        <v>0</v>
      </c>
      <c r="N44" s="163">
        <v>0</v>
      </c>
      <c r="O44" s="163">
        <v>0</v>
      </c>
      <c r="P44" s="163">
        <v>0</v>
      </c>
      <c r="Q44" s="202">
        <v>0</v>
      </c>
      <c r="R44" s="302"/>
      <c r="S44" s="38"/>
    </row>
    <row r="45" spans="1:18" s="38" customFormat="1" ht="12.75">
      <c r="A45" s="98"/>
      <c r="B45" s="221" t="s">
        <v>46</v>
      </c>
      <c r="C45" s="208"/>
      <c r="D45" s="25"/>
      <c r="E45" s="208"/>
      <c r="F45" s="208"/>
      <c r="G45" s="208"/>
      <c r="H45" s="208"/>
      <c r="I45" s="208"/>
      <c r="J45" s="208"/>
      <c r="K45" s="208">
        <v>0</v>
      </c>
      <c r="L45" s="208"/>
      <c r="M45" s="207"/>
      <c r="N45" s="205"/>
      <c r="O45" s="205"/>
      <c r="P45" s="205"/>
      <c r="Q45" s="209">
        <v>0</v>
      </c>
      <c r="R45" s="302"/>
    </row>
    <row r="46" spans="1:18" s="32" customFormat="1" ht="25.5">
      <c r="A46" s="110">
        <v>17</v>
      </c>
      <c r="B46" s="145" t="s">
        <v>149</v>
      </c>
      <c r="C46" s="156"/>
      <c r="D46" s="36">
        <v>0</v>
      </c>
      <c r="E46" s="157"/>
      <c r="F46" s="29"/>
      <c r="G46" s="29"/>
      <c r="H46" s="29"/>
      <c r="I46" s="29"/>
      <c r="J46" s="29"/>
      <c r="K46" s="29">
        <v>0</v>
      </c>
      <c r="L46" s="29"/>
      <c r="M46" s="63">
        <v>0</v>
      </c>
      <c r="N46" s="29"/>
      <c r="O46" s="29"/>
      <c r="P46" s="29"/>
      <c r="Q46" s="31">
        <v>0</v>
      </c>
      <c r="R46" s="302"/>
    </row>
    <row r="47" spans="1:18" s="32" customFormat="1" ht="25.5">
      <c r="A47" s="110">
        <v>18</v>
      </c>
      <c r="B47" s="145" t="s">
        <v>150</v>
      </c>
      <c r="C47" s="156"/>
      <c r="D47" s="36">
        <v>0</v>
      </c>
      <c r="E47" s="157"/>
      <c r="F47" s="29"/>
      <c r="G47" s="29"/>
      <c r="H47" s="29"/>
      <c r="I47" s="29"/>
      <c r="J47" s="29"/>
      <c r="K47" s="29">
        <v>0</v>
      </c>
      <c r="L47" s="29"/>
      <c r="M47" s="63">
        <v>0</v>
      </c>
      <c r="N47" s="29"/>
      <c r="O47" s="29"/>
      <c r="P47" s="29"/>
      <c r="Q47" s="31">
        <v>0</v>
      </c>
      <c r="R47" s="302"/>
    </row>
    <row r="48" spans="1:18" s="32" customFormat="1" ht="25.5">
      <c r="A48" s="110">
        <v>19</v>
      </c>
      <c r="B48" s="145" t="s">
        <v>69</v>
      </c>
      <c r="C48" s="156"/>
      <c r="D48" s="36">
        <v>0</v>
      </c>
      <c r="E48" s="157"/>
      <c r="F48" s="29"/>
      <c r="G48" s="29"/>
      <c r="H48" s="29"/>
      <c r="I48" s="29"/>
      <c r="J48" s="29"/>
      <c r="K48" s="29">
        <v>0</v>
      </c>
      <c r="L48" s="29"/>
      <c r="M48" s="63">
        <v>0</v>
      </c>
      <c r="N48" s="29"/>
      <c r="O48" s="29"/>
      <c r="P48" s="29"/>
      <c r="Q48" s="31">
        <v>0</v>
      </c>
      <c r="R48" s="302"/>
    </row>
    <row r="49" spans="1:18" s="32" customFormat="1" ht="38.25">
      <c r="A49" s="110">
        <v>20</v>
      </c>
      <c r="B49" s="145" t="s">
        <v>151</v>
      </c>
      <c r="C49" s="156"/>
      <c r="D49" s="36">
        <v>0</v>
      </c>
      <c r="E49" s="157"/>
      <c r="F49" s="29"/>
      <c r="G49" s="29"/>
      <c r="H49" s="29"/>
      <c r="I49" s="29"/>
      <c r="J49" s="29"/>
      <c r="K49" s="29">
        <v>0</v>
      </c>
      <c r="L49" s="29"/>
      <c r="M49" s="63">
        <v>0</v>
      </c>
      <c r="N49" s="29"/>
      <c r="O49" s="29"/>
      <c r="P49" s="29"/>
      <c r="Q49" s="31">
        <v>0</v>
      </c>
      <c r="R49" s="302"/>
    </row>
    <row r="50" spans="1:18" s="32" customFormat="1" ht="38.25">
      <c r="A50" s="110">
        <v>21</v>
      </c>
      <c r="B50" s="145" t="s">
        <v>152</v>
      </c>
      <c r="C50" s="156"/>
      <c r="D50" s="36">
        <v>0</v>
      </c>
      <c r="E50" s="157"/>
      <c r="F50" s="29"/>
      <c r="G50" s="29"/>
      <c r="H50" s="29"/>
      <c r="I50" s="29"/>
      <c r="J50" s="29"/>
      <c r="K50" s="29">
        <v>0</v>
      </c>
      <c r="L50" s="29"/>
      <c r="M50" s="63">
        <v>0</v>
      </c>
      <c r="N50" s="29"/>
      <c r="O50" s="29"/>
      <c r="P50" s="29"/>
      <c r="Q50" s="31">
        <v>0</v>
      </c>
      <c r="R50" s="302"/>
    </row>
    <row r="51" spans="1:18" s="32" customFormat="1" ht="38.25">
      <c r="A51" s="110">
        <v>22</v>
      </c>
      <c r="B51" s="145" t="s">
        <v>153</v>
      </c>
      <c r="C51" s="156"/>
      <c r="D51" s="36">
        <v>0</v>
      </c>
      <c r="E51" s="157"/>
      <c r="F51" s="29"/>
      <c r="G51" s="29"/>
      <c r="H51" s="29"/>
      <c r="I51" s="29"/>
      <c r="J51" s="29"/>
      <c r="K51" s="29">
        <v>0</v>
      </c>
      <c r="L51" s="29"/>
      <c r="M51" s="63">
        <v>0</v>
      </c>
      <c r="N51" s="29"/>
      <c r="O51" s="29"/>
      <c r="P51" s="29"/>
      <c r="Q51" s="31">
        <v>0</v>
      </c>
      <c r="R51" s="302"/>
    </row>
    <row r="52" spans="1:18" s="32" customFormat="1" ht="25.5">
      <c r="A52" s="110">
        <v>23</v>
      </c>
      <c r="B52" s="145" t="s">
        <v>154</v>
      </c>
      <c r="C52" s="156"/>
      <c r="D52" s="36">
        <v>0</v>
      </c>
      <c r="E52" s="157"/>
      <c r="F52" s="29"/>
      <c r="G52" s="29"/>
      <c r="H52" s="29"/>
      <c r="I52" s="29"/>
      <c r="J52" s="29"/>
      <c r="K52" s="29">
        <v>0</v>
      </c>
      <c r="L52" s="29"/>
      <c r="M52" s="63">
        <v>0</v>
      </c>
      <c r="N52" s="29"/>
      <c r="O52" s="29"/>
      <c r="P52" s="29"/>
      <c r="Q52" s="31">
        <v>0</v>
      </c>
      <c r="R52" s="302"/>
    </row>
    <row r="53" spans="1:18" s="32" customFormat="1" ht="25.5">
      <c r="A53" s="110">
        <v>24</v>
      </c>
      <c r="B53" s="145" t="s">
        <v>155</v>
      </c>
      <c r="C53" s="156"/>
      <c r="D53" s="36">
        <v>0</v>
      </c>
      <c r="E53" s="157"/>
      <c r="F53" s="29"/>
      <c r="G53" s="29"/>
      <c r="H53" s="29"/>
      <c r="I53" s="29"/>
      <c r="J53" s="29"/>
      <c r="K53" s="29">
        <v>0</v>
      </c>
      <c r="L53" s="29"/>
      <c r="M53" s="63">
        <v>0</v>
      </c>
      <c r="N53" s="29"/>
      <c r="O53" s="29"/>
      <c r="P53" s="29"/>
      <c r="Q53" s="31">
        <v>0</v>
      </c>
      <c r="R53" s="302"/>
    </row>
    <row r="54" spans="1:18" s="32" customFormat="1" ht="25.5">
      <c r="A54" s="110">
        <v>25</v>
      </c>
      <c r="B54" s="145" t="s">
        <v>156</v>
      </c>
      <c r="C54" s="156"/>
      <c r="D54" s="36">
        <v>0</v>
      </c>
      <c r="E54" s="157"/>
      <c r="F54" s="29"/>
      <c r="G54" s="29"/>
      <c r="H54" s="29"/>
      <c r="I54" s="29"/>
      <c r="J54" s="29"/>
      <c r="K54" s="29">
        <v>0</v>
      </c>
      <c r="L54" s="29"/>
      <c r="M54" s="63">
        <v>0</v>
      </c>
      <c r="N54" s="29"/>
      <c r="O54" s="29"/>
      <c r="P54" s="29"/>
      <c r="Q54" s="31">
        <v>0</v>
      </c>
      <c r="R54" s="302"/>
    </row>
    <row r="55" spans="1:18" s="32" customFormat="1" ht="27" customHeight="1">
      <c r="A55" s="110">
        <v>26</v>
      </c>
      <c r="B55" s="145" t="s">
        <v>157</v>
      </c>
      <c r="C55" s="156"/>
      <c r="D55" s="36">
        <v>0</v>
      </c>
      <c r="E55" s="157"/>
      <c r="F55" s="29"/>
      <c r="G55" s="29"/>
      <c r="H55" s="29"/>
      <c r="I55" s="29"/>
      <c r="J55" s="29"/>
      <c r="K55" s="29">
        <v>0</v>
      </c>
      <c r="L55" s="29"/>
      <c r="M55" s="63">
        <v>0</v>
      </c>
      <c r="N55" s="29"/>
      <c r="O55" s="29"/>
      <c r="P55" s="29"/>
      <c r="Q55" s="31">
        <v>0</v>
      </c>
      <c r="R55" s="302"/>
    </row>
    <row r="56" spans="1:18" s="32" customFormat="1" ht="25.5">
      <c r="A56" s="110">
        <v>27</v>
      </c>
      <c r="B56" s="145" t="s">
        <v>158</v>
      </c>
      <c r="C56" s="156"/>
      <c r="D56" s="36">
        <v>0</v>
      </c>
      <c r="E56" s="157"/>
      <c r="F56" s="29"/>
      <c r="G56" s="29"/>
      <c r="H56" s="29"/>
      <c r="I56" s="29"/>
      <c r="J56" s="29"/>
      <c r="K56" s="29">
        <v>0</v>
      </c>
      <c r="L56" s="29"/>
      <c r="M56" s="63">
        <v>0</v>
      </c>
      <c r="N56" s="29"/>
      <c r="O56" s="29"/>
      <c r="P56" s="29"/>
      <c r="Q56" s="31">
        <v>0</v>
      </c>
      <c r="R56" s="302"/>
    </row>
    <row r="57" spans="1:18" s="32" customFormat="1" ht="12.75">
      <c r="A57" s="117"/>
      <c r="B57" s="225" t="s">
        <v>47</v>
      </c>
      <c r="C57" s="156">
        <v>0</v>
      </c>
      <c r="D57" s="36"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  <c r="J57" s="162">
        <v>0</v>
      </c>
      <c r="K57" s="162">
        <v>0</v>
      </c>
      <c r="L57" s="162">
        <v>0</v>
      </c>
      <c r="M57" s="201">
        <v>0</v>
      </c>
      <c r="N57" s="163">
        <v>0</v>
      </c>
      <c r="O57" s="163">
        <v>0</v>
      </c>
      <c r="P57" s="163">
        <v>0</v>
      </c>
      <c r="Q57" s="202">
        <v>0</v>
      </c>
      <c r="R57" s="302"/>
    </row>
    <row r="58" spans="1:18" s="38" customFormat="1" ht="12.75">
      <c r="A58" s="98"/>
      <c r="B58" s="221" t="s">
        <v>66</v>
      </c>
      <c r="C58" s="208"/>
      <c r="D58" s="25">
        <v>0</v>
      </c>
      <c r="E58" s="208"/>
      <c r="F58" s="208"/>
      <c r="G58" s="208"/>
      <c r="H58" s="208"/>
      <c r="I58" s="208"/>
      <c r="J58" s="208"/>
      <c r="K58" s="208">
        <v>0</v>
      </c>
      <c r="L58" s="208"/>
      <c r="M58" s="207"/>
      <c r="N58" s="205"/>
      <c r="O58" s="205"/>
      <c r="P58" s="205"/>
      <c r="Q58" s="209">
        <v>0</v>
      </c>
      <c r="R58" s="302"/>
    </row>
    <row r="59" spans="1:18" s="32" customFormat="1" ht="38.25">
      <c r="A59" s="110">
        <v>28</v>
      </c>
      <c r="B59" s="145" t="s">
        <v>70</v>
      </c>
      <c r="C59" s="160">
        <v>3.117</v>
      </c>
      <c r="D59" s="64">
        <v>6.3</v>
      </c>
      <c r="E59" s="157"/>
      <c r="F59" s="29"/>
      <c r="G59" s="29"/>
      <c r="H59" s="29"/>
      <c r="I59" s="29"/>
      <c r="J59" s="29"/>
      <c r="K59" s="29">
        <v>3.117</v>
      </c>
      <c r="L59" s="29">
        <v>6.3</v>
      </c>
      <c r="M59" s="63">
        <v>82.85128356</v>
      </c>
      <c r="N59" s="29"/>
      <c r="O59" s="29"/>
      <c r="P59" s="29"/>
      <c r="Q59" s="31">
        <v>82.85128356</v>
      </c>
      <c r="R59" s="302"/>
    </row>
    <row r="60" spans="1:18" s="32" customFormat="1" ht="38.25" customHeight="1">
      <c r="A60" s="107">
        <v>29</v>
      </c>
      <c r="B60" s="141" t="s">
        <v>159</v>
      </c>
      <c r="C60" s="160"/>
      <c r="D60" s="64">
        <v>0</v>
      </c>
      <c r="E60" s="157"/>
      <c r="F60" s="29"/>
      <c r="G60" s="29"/>
      <c r="H60" s="29"/>
      <c r="I60" s="29"/>
      <c r="J60" s="29"/>
      <c r="K60" s="29">
        <v>0</v>
      </c>
      <c r="L60" s="29"/>
      <c r="M60" s="63">
        <v>0</v>
      </c>
      <c r="N60" s="29"/>
      <c r="O60" s="29"/>
      <c r="P60" s="29"/>
      <c r="Q60" s="31">
        <v>0</v>
      </c>
      <c r="R60" s="302"/>
    </row>
    <row r="61" spans="1:18" s="38" customFormat="1" ht="38.25" customHeight="1">
      <c r="A61" s="107">
        <v>30</v>
      </c>
      <c r="B61" s="141" t="s">
        <v>160</v>
      </c>
      <c r="C61" s="156"/>
      <c r="D61" s="36">
        <v>0</v>
      </c>
      <c r="E61" s="156"/>
      <c r="F61" s="36"/>
      <c r="G61" s="36"/>
      <c r="H61" s="36"/>
      <c r="I61" s="36"/>
      <c r="J61" s="36"/>
      <c r="K61" s="36">
        <v>0</v>
      </c>
      <c r="L61" s="36"/>
      <c r="M61" s="63">
        <v>0</v>
      </c>
      <c r="N61" s="36"/>
      <c r="O61" s="36"/>
      <c r="P61" s="36"/>
      <c r="Q61" s="37">
        <v>0</v>
      </c>
      <c r="R61" s="302"/>
    </row>
    <row r="62" spans="1:19" s="28" customFormat="1" ht="25.5">
      <c r="A62" s="107">
        <v>31</v>
      </c>
      <c r="B62" s="141" t="s">
        <v>161</v>
      </c>
      <c r="C62" s="156"/>
      <c r="D62" s="36">
        <v>0</v>
      </c>
      <c r="E62" s="156"/>
      <c r="F62" s="36"/>
      <c r="G62" s="36"/>
      <c r="H62" s="36"/>
      <c r="I62" s="36"/>
      <c r="J62" s="36"/>
      <c r="K62" s="36">
        <v>0</v>
      </c>
      <c r="L62" s="36"/>
      <c r="M62" s="63">
        <v>0</v>
      </c>
      <c r="N62" s="36"/>
      <c r="O62" s="36"/>
      <c r="P62" s="36"/>
      <c r="Q62" s="37">
        <v>0</v>
      </c>
      <c r="R62" s="302"/>
      <c r="S62" s="38"/>
    </row>
    <row r="63" spans="1:18" s="32" customFormat="1" ht="38.25">
      <c r="A63" s="107">
        <v>32</v>
      </c>
      <c r="B63" s="141" t="s">
        <v>162</v>
      </c>
      <c r="C63" s="156"/>
      <c r="D63" s="36">
        <v>0</v>
      </c>
      <c r="E63" s="157"/>
      <c r="F63" s="29"/>
      <c r="G63" s="29"/>
      <c r="H63" s="29"/>
      <c r="I63" s="29"/>
      <c r="J63" s="29"/>
      <c r="K63" s="29">
        <v>0</v>
      </c>
      <c r="L63" s="29"/>
      <c r="M63" s="63">
        <v>0</v>
      </c>
      <c r="N63" s="29"/>
      <c r="O63" s="29"/>
      <c r="P63" s="29"/>
      <c r="Q63" s="31">
        <v>0</v>
      </c>
      <c r="R63" s="302"/>
    </row>
    <row r="64" spans="1:18" s="32" customFormat="1" ht="25.5">
      <c r="A64" s="107">
        <v>33</v>
      </c>
      <c r="B64" s="141" t="s">
        <v>163</v>
      </c>
      <c r="C64" s="156"/>
      <c r="D64" s="36">
        <v>0</v>
      </c>
      <c r="E64" s="157"/>
      <c r="F64" s="29"/>
      <c r="G64" s="29"/>
      <c r="H64" s="29"/>
      <c r="I64" s="29"/>
      <c r="J64" s="29"/>
      <c r="K64" s="29">
        <v>0</v>
      </c>
      <c r="L64" s="29"/>
      <c r="M64" s="63">
        <v>0</v>
      </c>
      <c r="N64" s="29"/>
      <c r="O64" s="29"/>
      <c r="P64" s="29"/>
      <c r="Q64" s="31">
        <v>0</v>
      </c>
      <c r="R64" s="302"/>
    </row>
    <row r="65" spans="1:18" s="32" customFormat="1" ht="25.5">
      <c r="A65" s="107">
        <v>34</v>
      </c>
      <c r="B65" s="141" t="s">
        <v>164</v>
      </c>
      <c r="C65" s="156"/>
      <c r="D65" s="36">
        <v>0</v>
      </c>
      <c r="E65" s="157"/>
      <c r="F65" s="29"/>
      <c r="G65" s="29"/>
      <c r="H65" s="29"/>
      <c r="I65" s="29"/>
      <c r="J65" s="29"/>
      <c r="K65" s="29">
        <v>0</v>
      </c>
      <c r="L65" s="29"/>
      <c r="M65" s="63">
        <v>0</v>
      </c>
      <c r="N65" s="29"/>
      <c r="O65" s="29"/>
      <c r="P65" s="29"/>
      <c r="Q65" s="31">
        <v>0</v>
      </c>
      <c r="R65" s="302"/>
    </row>
    <row r="66" spans="1:18" s="32" customFormat="1" ht="12.75">
      <c r="A66" s="105"/>
      <c r="B66" s="222" t="s">
        <v>68</v>
      </c>
      <c r="C66" s="156">
        <v>3.117</v>
      </c>
      <c r="D66" s="36">
        <v>6.3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v>0</v>
      </c>
      <c r="K66" s="162">
        <v>3.117</v>
      </c>
      <c r="L66" s="162">
        <v>6.3</v>
      </c>
      <c r="M66" s="201">
        <v>82.85128356</v>
      </c>
      <c r="N66" s="163">
        <v>0</v>
      </c>
      <c r="O66" s="163">
        <v>0</v>
      </c>
      <c r="P66" s="163">
        <v>0</v>
      </c>
      <c r="Q66" s="202">
        <v>82.85128356</v>
      </c>
      <c r="R66" s="302"/>
    </row>
    <row r="67" spans="1:18" s="38" customFormat="1" ht="12.75">
      <c r="A67" s="98"/>
      <c r="B67" s="221" t="s">
        <v>49</v>
      </c>
      <c r="C67" s="208"/>
      <c r="D67" s="25">
        <v>0</v>
      </c>
      <c r="E67" s="208"/>
      <c r="F67" s="208"/>
      <c r="G67" s="208"/>
      <c r="H67" s="208"/>
      <c r="I67" s="208"/>
      <c r="J67" s="208"/>
      <c r="K67" s="208">
        <v>0</v>
      </c>
      <c r="L67" s="208"/>
      <c r="M67" s="207"/>
      <c r="N67" s="205"/>
      <c r="O67" s="205"/>
      <c r="P67" s="205"/>
      <c r="Q67" s="209">
        <v>0</v>
      </c>
      <c r="R67" s="302"/>
    </row>
    <row r="68" spans="1:19" s="28" customFormat="1" ht="25.5">
      <c r="A68" s="102">
        <v>35</v>
      </c>
      <c r="B68" s="139" t="s">
        <v>165</v>
      </c>
      <c r="C68" s="160"/>
      <c r="D68" s="64">
        <v>1.26</v>
      </c>
      <c r="E68" s="156"/>
      <c r="F68" s="36"/>
      <c r="G68" s="36"/>
      <c r="H68" s="36"/>
      <c r="I68" s="36"/>
      <c r="J68" s="36"/>
      <c r="K68" s="36">
        <v>0</v>
      </c>
      <c r="L68" s="36">
        <v>1.26</v>
      </c>
      <c r="M68" s="30">
        <v>32.54724511</v>
      </c>
      <c r="N68" s="36"/>
      <c r="O68" s="36"/>
      <c r="P68" s="36"/>
      <c r="Q68" s="37">
        <v>32.54724511</v>
      </c>
      <c r="R68" s="302"/>
      <c r="S68" s="38"/>
    </row>
    <row r="69" spans="1:18" s="32" customFormat="1" ht="25.5">
      <c r="A69" s="102">
        <v>36</v>
      </c>
      <c r="B69" s="139" t="s">
        <v>166</v>
      </c>
      <c r="C69" s="160"/>
      <c r="D69" s="64">
        <v>0</v>
      </c>
      <c r="E69" s="157"/>
      <c r="F69" s="29"/>
      <c r="G69" s="29"/>
      <c r="H69" s="29"/>
      <c r="I69" s="29"/>
      <c r="J69" s="29"/>
      <c r="K69" s="29">
        <v>0</v>
      </c>
      <c r="L69" s="29"/>
      <c r="M69" s="30">
        <v>0</v>
      </c>
      <c r="N69" s="29"/>
      <c r="O69" s="29"/>
      <c r="P69" s="29"/>
      <c r="Q69" s="31">
        <v>0</v>
      </c>
      <c r="R69" s="302"/>
    </row>
    <row r="70" spans="1:18" s="32" customFormat="1" ht="38.25">
      <c r="A70" s="102">
        <v>37</v>
      </c>
      <c r="B70" s="139" t="s">
        <v>167</v>
      </c>
      <c r="C70" s="160"/>
      <c r="D70" s="64">
        <v>0</v>
      </c>
      <c r="E70" s="157"/>
      <c r="F70" s="29"/>
      <c r="G70" s="29"/>
      <c r="H70" s="29"/>
      <c r="I70" s="29"/>
      <c r="J70" s="29"/>
      <c r="K70" s="29">
        <v>0</v>
      </c>
      <c r="L70" s="29"/>
      <c r="M70" s="30">
        <v>0</v>
      </c>
      <c r="N70" s="29"/>
      <c r="O70" s="29"/>
      <c r="P70" s="29"/>
      <c r="Q70" s="31">
        <v>0</v>
      </c>
      <c r="R70" s="302"/>
    </row>
    <row r="71" spans="1:18" s="32" customFormat="1" ht="25.5">
      <c r="A71" s="102">
        <v>38</v>
      </c>
      <c r="B71" s="139" t="s">
        <v>73</v>
      </c>
      <c r="C71" s="160"/>
      <c r="D71" s="64">
        <v>0</v>
      </c>
      <c r="E71" s="157"/>
      <c r="F71" s="29"/>
      <c r="G71" s="29"/>
      <c r="H71" s="29"/>
      <c r="I71" s="29"/>
      <c r="J71" s="29"/>
      <c r="K71" s="29">
        <v>0</v>
      </c>
      <c r="L71" s="29"/>
      <c r="M71" s="30">
        <v>0</v>
      </c>
      <c r="N71" s="29"/>
      <c r="O71" s="29"/>
      <c r="P71" s="29"/>
      <c r="Q71" s="31">
        <v>0</v>
      </c>
      <c r="R71" s="302"/>
    </row>
    <row r="72" spans="1:18" s="38" customFormat="1" ht="25.5">
      <c r="A72" s="102">
        <v>39</v>
      </c>
      <c r="B72" s="139" t="s">
        <v>74</v>
      </c>
      <c r="C72" s="160"/>
      <c r="D72" s="64">
        <v>0</v>
      </c>
      <c r="E72" s="156"/>
      <c r="F72" s="36"/>
      <c r="G72" s="36"/>
      <c r="H72" s="36"/>
      <c r="I72" s="36"/>
      <c r="J72" s="36"/>
      <c r="K72" s="36">
        <v>0</v>
      </c>
      <c r="L72" s="36"/>
      <c r="M72" s="30">
        <v>0</v>
      </c>
      <c r="N72" s="36"/>
      <c r="O72" s="36"/>
      <c r="P72" s="36"/>
      <c r="Q72" s="37">
        <v>0</v>
      </c>
      <c r="R72" s="302"/>
    </row>
    <row r="73" spans="1:19" s="28" customFormat="1" ht="25.5">
      <c r="A73" s="102">
        <v>40</v>
      </c>
      <c r="B73" s="139" t="s">
        <v>75</v>
      </c>
      <c r="C73" s="160"/>
      <c r="D73" s="64">
        <v>0</v>
      </c>
      <c r="E73" s="156"/>
      <c r="F73" s="36"/>
      <c r="G73" s="36"/>
      <c r="H73" s="36"/>
      <c r="I73" s="36"/>
      <c r="J73" s="36"/>
      <c r="K73" s="36">
        <v>0</v>
      </c>
      <c r="L73" s="36"/>
      <c r="M73" s="30">
        <v>0</v>
      </c>
      <c r="N73" s="36"/>
      <c r="O73" s="36"/>
      <c r="P73" s="36"/>
      <c r="Q73" s="37">
        <v>0</v>
      </c>
      <c r="R73" s="302"/>
      <c r="S73" s="38"/>
    </row>
    <row r="74" spans="1:18" s="32" customFormat="1" ht="38.25">
      <c r="A74" s="102">
        <v>41</v>
      </c>
      <c r="B74" s="139" t="s">
        <v>76</v>
      </c>
      <c r="C74" s="156"/>
      <c r="D74" s="36">
        <v>0</v>
      </c>
      <c r="E74" s="157"/>
      <c r="F74" s="29"/>
      <c r="G74" s="29"/>
      <c r="H74" s="29"/>
      <c r="I74" s="29"/>
      <c r="J74" s="29"/>
      <c r="K74" s="29">
        <v>0</v>
      </c>
      <c r="L74" s="29"/>
      <c r="M74" s="30">
        <v>0</v>
      </c>
      <c r="N74" s="29"/>
      <c r="O74" s="29"/>
      <c r="P74" s="29"/>
      <c r="Q74" s="31">
        <v>0</v>
      </c>
      <c r="R74" s="302"/>
    </row>
    <row r="75" spans="1:18" s="32" customFormat="1" ht="38.25">
      <c r="A75" s="102">
        <v>42</v>
      </c>
      <c r="B75" s="139" t="s">
        <v>168</v>
      </c>
      <c r="C75" s="156"/>
      <c r="D75" s="36">
        <v>0</v>
      </c>
      <c r="E75" s="157"/>
      <c r="F75" s="29"/>
      <c r="G75" s="29"/>
      <c r="H75" s="29"/>
      <c r="I75" s="29"/>
      <c r="J75" s="29"/>
      <c r="K75" s="29">
        <v>0</v>
      </c>
      <c r="L75" s="29"/>
      <c r="M75" s="30">
        <v>0</v>
      </c>
      <c r="N75" s="29"/>
      <c r="O75" s="29"/>
      <c r="P75" s="29"/>
      <c r="Q75" s="31">
        <v>0</v>
      </c>
      <c r="R75" s="302"/>
    </row>
    <row r="76" spans="1:18" s="32" customFormat="1" ht="38.25">
      <c r="A76" s="102">
        <v>43</v>
      </c>
      <c r="B76" s="139" t="s">
        <v>77</v>
      </c>
      <c r="C76" s="156"/>
      <c r="D76" s="36">
        <v>0</v>
      </c>
      <c r="E76" s="157"/>
      <c r="F76" s="29"/>
      <c r="G76" s="29"/>
      <c r="H76" s="29"/>
      <c r="I76" s="29"/>
      <c r="J76" s="29"/>
      <c r="K76" s="29">
        <v>0</v>
      </c>
      <c r="L76" s="29"/>
      <c r="M76" s="30">
        <v>0</v>
      </c>
      <c r="N76" s="29"/>
      <c r="O76" s="29"/>
      <c r="P76" s="29"/>
      <c r="Q76" s="31">
        <v>0</v>
      </c>
      <c r="R76" s="302"/>
    </row>
    <row r="77" spans="1:18" s="32" customFormat="1" ht="51">
      <c r="A77" s="102">
        <v>44</v>
      </c>
      <c r="B77" s="139" t="s">
        <v>169</v>
      </c>
      <c r="C77" s="156"/>
      <c r="D77" s="36">
        <v>0</v>
      </c>
      <c r="E77" s="157"/>
      <c r="F77" s="29"/>
      <c r="G77" s="29"/>
      <c r="H77" s="29"/>
      <c r="I77" s="29"/>
      <c r="J77" s="29"/>
      <c r="K77" s="29">
        <v>0</v>
      </c>
      <c r="L77" s="29"/>
      <c r="M77" s="30">
        <v>0</v>
      </c>
      <c r="N77" s="29"/>
      <c r="O77" s="29"/>
      <c r="P77" s="29"/>
      <c r="Q77" s="31">
        <v>0</v>
      </c>
      <c r="R77" s="302"/>
    </row>
    <row r="78" spans="1:18" s="38" customFormat="1" ht="38.25">
      <c r="A78" s="102">
        <v>45</v>
      </c>
      <c r="B78" s="139" t="s">
        <v>170</v>
      </c>
      <c r="C78" s="156"/>
      <c r="D78" s="36">
        <v>0</v>
      </c>
      <c r="E78" s="158"/>
      <c r="F78" s="33"/>
      <c r="G78" s="33"/>
      <c r="H78" s="33"/>
      <c r="I78" s="33"/>
      <c r="J78" s="33"/>
      <c r="K78" s="33">
        <v>0</v>
      </c>
      <c r="L78" s="33"/>
      <c r="M78" s="30">
        <v>0</v>
      </c>
      <c r="N78" s="33"/>
      <c r="O78" s="33"/>
      <c r="P78" s="33"/>
      <c r="Q78" s="34">
        <v>0</v>
      </c>
      <c r="R78" s="302"/>
    </row>
    <row r="79" spans="1:19" s="28" customFormat="1" ht="25.5">
      <c r="A79" s="102">
        <v>46</v>
      </c>
      <c r="B79" s="139" t="s">
        <v>171</v>
      </c>
      <c r="C79" s="156"/>
      <c r="D79" s="36">
        <v>0</v>
      </c>
      <c r="E79" s="156"/>
      <c r="F79" s="36"/>
      <c r="G79" s="36"/>
      <c r="H79" s="36"/>
      <c r="I79" s="36"/>
      <c r="J79" s="36"/>
      <c r="K79" s="36">
        <v>0</v>
      </c>
      <c r="L79" s="36"/>
      <c r="M79" s="30">
        <v>0</v>
      </c>
      <c r="N79" s="36"/>
      <c r="O79" s="36"/>
      <c r="P79" s="36"/>
      <c r="Q79" s="37">
        <v>0</v>
      </c>
      <c r="R79" s="302"/>
      <c r="S79" s="38"/>
    </row>
    <row r="80" spans="1:18" s="32" customFormat="1" ht="38.25">
      <c r="A80" s="102">
        <v>47</v>
      </c>
      <c r="B80" s="139" t="s">
        <v>172</v>
      </c>
      <c r="C80" s="160"/>
      <c r="D80" s="64">
        <v>0</v>
      </c>
      <c r="E80" s="157"/>
      <c r="F80" s="29"/>
      <c r="G80" s="29"/>
      <c r="H80" s="29"/>
      <c r="I80" s="29"/>
      <c r="J80" s="29"/>
      <c r="K80" s="29">
        <v>0</v>
      </c>
      <c r="L80" s="29"/>
      <c r="M80" s="30">
        <v>0</v>
      </c>
      <c r="N80" s="29"/>
      <c r="O80" s="29"/>
      <c r="P80" s="29"/>
      <c r="Q80" s="31">
        <v>0</v>
      </c>
      <c r="R80" s="302"/>
    </row>
    <row r="81" spans="1:18" s="32" customFormat="1" ht="38.25">
      <c r="A81" s="102">
        <v>48</v>
      </c>
      <c r="B81" s="139" t="s">
        <v>78</v>
      </c>
      <c r="C81" s="160">
        <v>12.834000000000001</v>
      </c>
      <c r="D81" s="64">
        <v>3.2800000000000002</v>
      </c>
      <c r="E81" s="157">
        <v>4.657</v>
      </c>
      <c r="F81" s="29">
        <v>1.6800000000000002</v>
      </c>
      <c r="G81" s="29">
        <v>5.5649999999999995</v>
      </c>
      <c r="H81" s="29">
        <v>0.8</v>
      </c>
      <c r="I81" s="29">
        <v>0.72</v>
      </c>
      <c r="J81" s="29">
        <v>0.8</v>
      </c>
      <c r="K81" s="29">
        <v>1.892000000000002</v>
      </c>
      <c r="L81" s="29"/>
      <c r="M81" s="30">
        <v>45.237974050000005</v>
      </c>
      <c r="N81" s="29">
        <v>20.04505845</v>
      </c>
      <c r="O81" s="29">
        <v>10.92266585</v>
      </c>
      <c r="P81" s="29">
        <v>9.857304300000001</v>
      </c>
      <c r="Q81" s="31">
        <v>4.412945450000006</v>
      </c>
      <c r="R81" s="302"/>
    </row>
    <row r="82" spans="1:18" s="32" customFormat="1" ht="38.25">
      <c r="A82" s="102">
        <v>49</v>
      </c>
      <c r="B82" s="139" t="s">
        <v>173</v>
      </c>
      <c r="C82" s="160"/>
      <c r="D82" s="64">
        <v>0</v>
      </c>
      <c r="E82" s="157"/>
      <c r="F82" s="29"/>
      <c r="G82" s="29"/>
      <c r="H82" s="29"/>
      <c r="I82" s="29"/>
      <c r="J82" s="29"/>
      <c r="K82" s="29">
        <v>0</v>
      </c>
      <c r="L82" s="29"/>
      <c r="M82" s="30">
        <v>0</v>
      </c>
      <c r="N82" s="29"/>
      <c r="O82" s="29"/>
      <c r="P82" s="29"/>
      <c r="Q82" s="31">
        <v>0</v>
      </c>
      <c r="R82" s="302"/>
    </row>
    <row r="83" spans="1:18" s="32" customFormat="1" ht="25.5">
      <c r="A83" s="102">
        <v>50</v>
      </c>
      <c r="B83" s="139" t="s">
        <v>174</v>
      </c>
      <c r="C83" s="156"/>
      <c r="D83" s="36">
        <v>0</v>
      </c>
      <c r="E83" s="157"/>
      <c r="F83" s="29"/>
      <c r="G83" s="29"/>
      <c r="H83" s="29"/>
      <c r="I83" s="29"/>
      <c r="J83" s="29"/>
      <c r="K83" s="29">
        <v>0</v>
      </c>
      <c r="L83" s="29"/>
      <c r="M83" s="30">
        <v>0</v>
      </c>
      <c r="N83" s="29"/>
      <c r="O83" s="29"/>
      <c r="P83" s="29"/>
      <c r="Q83" s="31">
        <v>0</v>
      </c>
      <c r="R83" s="302"/>
    </row>
    <row r="84" spans="1:18" s="32" customFormat="1" ht="25.5">
      <c r="A84" s="102">
        <v>50.5</v>
      </c>
      <c r="B84" s="139" t="s">
        <v>175</v>
      </c>
      <c r="C84" s="156"/>
      <c r="D84" s="36">
        <v>0</v>
      </c>
      <c r="E84" s="157"/>
      <c r="F84" s="29"/>
      <c r="G84" s="29"/>
      <c r="H84" s="29"/>
      <c r="I84" s="29"/>
      <c r="J84" s="29"/>
      <c r="K84" s="29">
        <v>0</v>
      </c>
      <c r="L84" s="29"/>
      <c r="M84" s="30">
        <v>0</v>
      </c>
      <c r="N84" s="29"/>
      <c r="O84" s="29"/>
      <c r="P84" s="29"/>
      <c r="Q84" s="31">
        <v>0</v>
      </c>
      <c r="R84" s="302"/>
    </row>
    <row r="85" spans="1:18" s="32" customFormat="1" ht="25.5">
      <c r="A85" s="102">
        <v>52</v>
      </c>
      <c r="B85" s="139" t="s">
        <v>176</v>
      </c>
      <c r="C85" s="156"/>
      <c r="D85" s="36">
        <v>0</v>
      </c>
      <c r="E85" s="157"/>
      <c r="F85" s="29"/>
      <c r="G85" s="29"/>
      <c r="H85" s="29"/>
      <c r="I85" s="29"/>
      <c r="J85" s="29"/>
      <c r="K85" s="29">
        <v>0</v>
      </c>
      <c r="L85" s="29"/>
      <c r="M85" s="30">
        <v>0</v>
      </c>
      <c r="N85" s="29"/>
      <c r="O85" s="29"/>
      <c r="P85" s="29"/>
      <c r="Q85" s="31">
        <v>0</v>
      </c>
      <c r="R85" s="302"/>
    </row>
    <row r="86" spans="1:18" s="32" customFormat="1" ht="25.5">
      <c r="A86" s="102">
        <v>53</v>
      </c>
      <c r="B86" s="139" t="s">
        <v>177</v>
      </c>
      <c r="C86" s="156"/>
      <c r="D86" s="36">
        <v>0</v>
      </c>
      <c r="E86" s="157"/>
      <c r="F86" s="29"/>
      <c r="G86" s="29"/>
      <c r="H86" s="29"/>
      <c r="I86" s="29"/>
      <c r="J86" s="29"/>
      <c r="K86" s="29">
        <v>0</v>
      </c>
      <c r="L86" s="29"/>
      <c r="M86" s="30">
        <v>0</v>
      </c>
      <c r="N86" s="29"/>
      <c r="O86" s="29"/>
      <c r="P86" s="29"/>
      <c r="Q86" s="31">
        <v>0</v>
      </c>
      <c r="R86" s="302"/>
    </row>
    <row r="87" spans="1:18" s="32" customFormat="1" ht="25.5">
      <c r="A87" s="102">
        <v>54</v>
      </c>
      <c r="B87" s="139" t="s">
        <v>178</v>
      </c>
      <c r="C87" s="156"/>
      <c r="D87" s="36">
        <v>0</v>
      </c>
      <c r="E87" s="157"/>
      <c r="F87" s="29"/>
      <c r="G87" s="29"/>
      <c r="H87" s="29"/>
      <c r="I87" s="29"/>
      <c r="J87" s="29"/>
      <c r="K87" s="29">
        <v>0</v>
      </c>
      <c r="L87" s="29"/>
      <c r="M87" s="30">
        <v>0</v>
      </c>
      <c r="N87" s="29"/>
      <c r="O87" s="29"/>
      <c r="P87" s="29"/>
      <c r="Q87" s="31">
        <v>0</v>
      </c>
      <c r="R87" s="302"/>
    </row>
    <row r="88" spans="1:18" s="32" customFormat="1" ht="12.75">
      <c r="A88" s="117"/>
      <c r="B88" s="226" t="s">
        <v>50</v>
      </c>
      <c r="C88" s="156">
        <v>12.834000000000001</v>
      </c>
      <c r="D88" s="36">
        <v>4.54</v>
      </c>
      <c r="E88" s="162">
        <v>4.657</v>
      </c>
      <c r="F88" s="162">
        <v>1.6800000000000002</v>
      </c>
      <c r="G88" s="162">
        <v>5.5649999999999995</v>
      </c>
      <c r="H88" s="162">
        <v>0.8</v>
      </c>
      <c r="I88" s="162">
        <v>0.72</v>
      </c>
      <c r="J88" s="162">
        <v>0.8</v>
      </c>
      <c r="K88" s="162">
        <v>1.892000000000002</v>
      </c>
      <c r="L88" s="162">
        <v>1.26</v>
      </c>
      <c r="M88" s="201">
        <v>77.78521916</v>
      </c>
      <c r="N88" s="163">
        <v>20.04505845</v>
      </c>
      <c r="O88" s="163">
        <v>10.92266585</v>
      </c>
      <c r="P88" s="163">
        <v>9.857304300000001</v>
      </c>
      <c r="Q88" s="202">
        <v>36.960190559999994</v>
      </c>
      <c r="R88" s="302"/>
    </row>
    <row r="89" spans="1:18" s="38" customFormat="1" ht="12.75">
      <c r="A89" s="98"/>
      <c r="B89" s="221" t="s">
        <v>79</v>
      </c>
      <c r="C89" s="208"/>
      <c r="D89" s="25"/>
      <c r="E89" s="208"/>
      <c r="F89" s="208"/>
      <c r="G89" s="208"/>
      <c r="H89" s="208"/>
      <c r="I89" s="208"/>
      <c r="J89" s="208"/>
      <c r="K89" s="208">
        <v>0</v>
      </c>
      <c r="L89" s="208"/>
      <c r="M89" s="207"/>
      <c r="N89" s="205"/>
      <c r="O89" s="205"/>
      <c r="P89" s="205"/>
      <c r="Q89" s="209">
        <v>0</v>
      </c>
      <c r="R89" s="302"/>
    </row>
    <row r="90" spans="1:18" s="38" customFormat="1" ht="51">
      <c r="A90" s="121">
        <v>55</v>
      </c>
      <c r="B90" s="227" t="s">
        <v>179</v>
      </c>
      <c r="C90" s="156"/>
      <c r="D90" s="36">
        <v>0</v>
      </c>
      <c r="E90" s="156"/>
      <c r="F90" s="36"/>
      <c r="G90" s="36"/>
      <c r="H90" s="36"/>
      <c r="I90" s="36"/>
      <c r="J90" s="36"/>
      <c r="K90" s="36">
        <v>0</v>
      </c>
      <c r="L90" s="36"/>
      <c r="M90" s="30">
        <v>0</v>
      </c>
      <c r="N90" s="36"/>
      <c r="O90" s="36"/>
      <c r="P90" s="36"/>
      <c r="Q90" s="37">
        <v>0</v>
      </c>
      <c r="R90" s="302"/>
    </row>
    <row r="91" spans="1:19" s="28" customFormat="1" ht="38.25">
      <c r="A91" s="121">
        <v>56</v>
      </c>
      <c r="B91" s="227" t="s">
        <v>180</v>
      </c>
      <c r="C91" s="156"/>
      <c r="D91" s="36">
        <v>0</v>
      </c>
      <c r="E91" s="159"/>
      <c r="F91" s="60"/>
      <c r="G91" s="60"/>
      <c r="H91" s="60"/>
      <c r="I91" s="60"/>
      <c r="J91" s="60"/>
      <c r="K91" s="60">
        <v>0</v>
      </c>
      <c r="L91" s="60"/>
      <c r="M91" s="30">
        <v>0</v>
      </c>
      <c r="N91" s="60"/>
      <c r="O91" s="60"/>
      <c r="P91" s="60"/>
      <c r="Q91" s="152">
        <v>0</v>
      </c>
      <c r="R91" s="302"/>
      <c r="S91" s="38"/>
    </row>
    <row r="92" spans="1:18" s="32" customFormat="1" ht="38.25">
      <c r="A92" s="121">
        <v>57</v>
      </c>
      <c r="B92" s="227" t="s">
        <v>181</v>
      </c>
      <c r="C92" s="156"/>
      <c r="D92" s="36">
        <v>0</v>
      </c>
      <c r="E92" s="157"/>
      <c r="F92" s="29"/>
      <c r="G92" s="29"/>
      <c r="H92" s="29"/>
      <c r="I92" s="29"/>
      <c r="J92" s="29"/>
      <c r="K92" s="29">
        <v>0</v>
      </c>
      <c r="L92" s="29"/>
      <c r="M92" s="30">
        <v>0</v>
      </c>
      <c r="N92" s="29"/>
      <c r="O92" s="29"/>
      <c r="P92" s="29"/>
      <c r="Q92" s="31">
        <v>0</v>
      </c>
      <c r="R92" s="302"/>
    </row>
    <row r="93" spans="1:18" s="32" customFormat="1" ht="25.5">
      <c r="A93" s="123">
        <v>58</v>
      </c>
      <c r="B93" s="228" t="s">
        <v>182</v>
      </c>
      <c r="C93" s="156"/>
      <c r="D93" s="36">
        <v>0</v>
      </c>
      <c r="E93" s="157"/>
      <c r="F93" s="29"/>
      <c r="G93" s="29"/>
      <c r="H93" s="29"/>
      <c r="I93" s="29"/>
      <c r="J93" s="29"/>
      <c r="K93" s="29">
        <v>0</v>
      </c>
      <c r="L93" s="29"/>
      <c r="M93" s="30">
        <v>0</v>
      </c>
      <c r="N93" s="29"/>
      <c r="O93" s="29"/>
      <c r="P93" s="29"/>
      <c r="Q93" s="31">
        <v>0</v>
      </c>
      <c r="R93" s="302"/>
    </row>
    <row r="94" spans="1:18" s="32" customFormat="1" ht="38.25">
      <c r="A94" s="121">
        <v>59</v>
      </c>
      <c r="B94" s="227" t="s">
        <v>183</v>
      </c>
      <c r="C94" s="156"/>
      <c r="D94" s="36">
        <v>0</v>
      </c>
      <c r="E94" s="157"/>
      <c r="F94" s="29"/>
      <c r="G94" s="29"/>
      <c r="H94" s="29"/>
      <c r="I94" s="29"/>
      <c r="J94" s="29"/>
      <c r="K94" s="29">
        <v>0</v>
      </c>
      <c r="L94" s="29"/>
      <c r="M94" s="30">
        <v>0</v>
      </c>
      <c r="N94" s="29"/>
      <c r="O94" s="29"/>
      <c r="P94" s="29"/>
      <c r="Q94" s="31">
        <v>0</v>
      </c>
      <c r="R94" s="302"/>
    </row>
    <row r="95" spans="1:18" s="32" customFormat="1" ht="38.25">
      <c r="A95" s="121">
        <v>60</v>
      </c>
      <c r="B95" s="227" t="s">
        <v>184</v>
      </c>
      <c r="C95" s="160">
        <v>0.23</v>
      </c>
      <c r="D95" s="64">
        <v>0</v>
      </c>
      <c r="E95" s="157"/>
      <c r="F95" s="29"/>
      <c r="G95" s="29"/>
      <c r="H95" s="29"/>
      <c r="I95" s="29"/>
      <c r="J95" s="29"/>
      <c r="K95" s="29">
        <v>0.23</v>
      </c>
      <c r="L95" s="29"/>
      <c r="M95" s="30">
        <v>0.23593515</v>
      </c>
      <c r="N95" s="29"/>
      <c r="O95" s="29"/>
      <c r="P95" s="29"/>
      <c r="Q95" s="31">
        <v>0.23593515</v>
      </c>
      <c r="R95" s="302"/>
    </row>
    <row r="96" spans="1:19" s="28" customFormat="1" ht="12.75">
      <c r="A96" s="117"/>
      <c r="B96" s="226" t="s">
        <v>80</v>
      </c>
      <c r="C96" s="156">
        <v>0.23</v>
      </c>
      <c r="D96" s="36">
        <v>0</v>
      </c>
      <c r="E96" s="159">
        <v>0</v>
      </c>
      <c r="F96" s="159">
        <v>0</v>
      </c>
      <c r="G96" s="159">
        <v>0</v>
      </c>
      <c r="H96" s="159">
        <v>0</v>
      </c>
      <c r="I96" s="159">
        <v>0</v>
      </c>
      <c r="J96" s="159">
        <v>0</v>
      </c>
      <c r="K96" s="159">
        <v>0.23</v>
      </c>
      <c r="L96" s="159">
        <v>0</v>
      </c>
      <c r="M96" s="151">
        <v>0.23593515</v>
      </c>
      <c r="N96" s="60">
        <v>0</v>
      </c>
      <c r="O96" s="60">
        <v>0</v>
      </c>
      <c r="P96" s="60">
        <v>0</v>
      </c>
      <c r="Q96" s="152">
        <v>0.23593515</v>
      </c>
      <c r="R96" s="302"/>
      <c r="S96" s="38"/>
    </row>
    <row r="97" spans="1:18" s="38" customFormat="1" ht="12.75">
      <c r="A97" s="98"/>
      <c r="B97" s="221" t="s">
        <v>81</v>
      </c>
      <c r="C97" s="208"/>
      <c r="D97" s="25"/>
      <c r="E97" s="208"/>
      <c r="F97" s="208"/>
      <c r="G97" s="208"/>
      <c r="H97" s="208"/>
      <c r="I97" s="208"/>
      <c r="J97" s="208"/>
      <c r="K97" s="208">
        <v>0</v>
      </c>
      <c r="L97" s="208"/>
      <c r="M97" s="207"/>
      <c r="N97" s="205"/>
      <c r="O97" s="205"/>
      <c r="P97" s="205"/>
      <c r="Q97" s="209">
        <v>0</v>
      </c>
      <c r="R97" s="302"/>
    </row>
    <row r="98" spans="1:18" s="32" customFormat="1" ht="27.75" customHeight="1">
      <c r="A98" s="124">
        <v>61</v>
      </c>
      <c r="B98" s="229" t="s">
        <v>185</v>
      </c>
      <c r="C98" s="156"/>
      <c r="D98" s="36">
        <v>0</v>
      </c>
      <c r="E98" s="157"/>
      <c r="F98" s="29"/>
      <c r="G98" s="29"/>
      <c r="H98" s="29"/>
      <c r="I98" s="29"/>
      <c r="J98" s="29"/>
      <c r="K98" s="29">
        <v>0</v>
      </c>
      <c r="L98" s="29"/>
      <c r="M98" s="63">
        <v>0</v>
      </c>
      <c r="N98" s="29"/>
      <c r="O98" s="29"/>
      <c r="P98" s="29"/>
      <c r="Q98" s="31">
        <v>0</v>
      </c>
      <c r="R98" s="302"/>
    </row>
    <row r="99" spans="1:18" s="32" customFormat="1" ht="25.5">
      <c r="A99" s="124">
        <v>62</v>
      </c>
      <c r="B99" s="229" t="s">
        <v>186</v>
      </c>
      <c r="C99" s="156"/>
      <c r="D99" s="36">
        <v>0</v>
      </c>
      <c r="E99" s="157"/>
      <c r="F99" s="29"/>
      <c r="G99" s="29"/>
      <c r="H99" s="29"/>
      <c r="I99" s="29"/>
      <c r="J99" s="29"/>
      <c r="K99" s="29">
        <v>0</v>
      </c>
      <c r="L99" s="29"/>
      <c r="M99" s="63">
        <v>0</v>
      </c>
      <c r="N99" s="29"/>
      <c r="O99" s="29"/>
      <c r="P99" s="29"/>
      <c r="Q99" s="31">
        <v>0</v>
      </c>
      <c r="R99" s="302"/>
    </row>
    <row r="100" spans="1:18" s="32" customFormat="1" ht="25.5">
      <c r="A100" s="124">
        <v>63</v>
      </c>
      <c r="B100" s="229" t="s">
        <v>187</v>
      </c>
      <c r="C100" s="156"/>
      <c r="D100" s="36">
        <v>0</v>
      </c>
      <c r="E100" s="157"/>
      <c r="F100" s="29"/>
      <c r="G100" s="29"/>
      <c r="H100" s="29"/>
      <c r="I100" s="29"/>
      <c r="J100" s="29"/>
      <c r="K100" s="29">
        <v>0</v>
      </c>
      <c r="L100" s="29"/>
      <c r="M100" s="63">
        <v>0</v>
      </c>
      <c r="N100" s="29"/>
      <c r="O100" s="29"/>
      <c r="P100" s="29"/>
      <c r="Q100" s="31">
        <v>0</v>
      </c>
      <c r="R100" s="302"/>
    </row>
    <row r="101" spans="1:18" s="32" customFormat="1" ht="12.75">
      <c r="A101" s="117"/>
      <c r="B101" s="226" t="s">
        <v>82</v>
      </c>
      <c r="C101" s="156"/>
      <c r="D101" s="36">
        <v>0</v>
      </c>
      <c r="E101" s="157">
        <v>0</v>
      </c>
      <c r="F101" s="157">
        <v>0</v>
      </c>
      <c r="G101" s="157">
        <v>0</v>
      </c>
      <c r="H101" s="157">
        <v>0</v>
      </c>
      <c r="I101" s="157">
        <v>0</v>
      </c>
      <c r="J101" s="157">
        <v>0</v>
      </c>
      <c r="K101" s="157">
        <v>0</v>
      </c>
      <c r="L101" s="157">
        <v>0</v>
      </c>
      <c r="M101" s="151">
        <v>0</v>
      </c>
      <c r="N101" s="60">
        <v>0</v>
      </c>
      <c r="O101" s="60">
        <v>0</v>
      </c>
      <c r="P101" s="60">
        <v>0</v>
      </c>
      <c r="Q101" s="152">
        <v>0</v>
      </c>
      <c r="R101" s="302"/>
    </row>
    <row r="102" spans="1:18" s="38" customFormat="1" ht="12.75">
      <c r="A102" s="98"/>
      <c r="B102" s="221" t="s">
        <v>83</v>
      </c>
      <c r="C102" s="208"/>
      <c r="D102" s="25"/>
      <c r="E102" s="208"/>
      <c r="F102" s="208"/>
      <c r="G102" s="208"/>
      <c r="H102" s="208"/>
      <c r="I102" s="208"/>
      <c r="J102" s="208"/>
      <c r="K102" s="208">
        <v>0</v>
      </c>
      <c r="L102" s="208"/>
      <c r="M102" s="207"/>
      <c r="N102" s="205"/>
      <c r="O102" s="205"/>
      <c r="P102" s="205"/>
      <c r="Q102" s="209">
        <v>0</v>
      </c>
      <c r="R102" s="302"/>
    </row>
    <row r="103" spans="1:18" s="32" customFormat="1" ht="25.5">
      <c r="A103" s="125">
        <v>64</v>
      </c>
      <c r="B103" s="230" t="s">
        <v>188</v>
      </c>
      <c r="C103" s="156"/>
      <c r="D103" s="36">
        <v>0</v>
      </c>
      <c r="E103" s="157"/>
      <c r="F103" s="29"/>
      <c r="G103" s="29"/>
      <c r="H103" s="29"/>
      <c r="I103" s="29"/>
      <c r="J103" s="29"/>
      <c r="K103" s="29">
        <v>0</v>
      </c>
      <c r="L103" s="29"/>
      <c r="M103" s="30">
        <v>0</v>
      </c>
      <c r="N103" s="29"/>
      <c r="O103" s="29"/>
      <c r="P103" s="29"/>
      <c r="Q103" s="31">
        <v>0</v>
      </c>
      <c r="R103" s="302"/>
    </row>
    <row r="104" spans="1:19" ht="25.5">
      <c r="A104" s="126">
        <v>65</v>
      </c>
      <c r="B104" s="231" t="s">
        <v>189</v>
      </c>
      <c r="C104" s="160"/>
      <c r="D104" s="64">
        <v>0</v>
      </c>
      <c r="E104" s="161"/>
      <c r="F104" s="153"/>
      <c r="G104" s="153"/>
      <c r="H104" s="153"/>
      <c r="I104" s="153"/>
      <c r="J104" s="153"/>
      <c r="K104" s="29">
        <v>0</v>
      </c>
      <c r="L104" s="153"/>
      <c r="M104" s="30">
        <v>0</v>
      </c>
      <c r="N104" s="29"/>
      <c r="O104" s="29"/>
      <c r="P104" s="29"/>
      <c r="Q104" s="31">
        <v>0</v>
      </c>
      <c r="R104" s="302"/>
      <c r="S104" s="154"/>
    </row>
    <row r="105" spans="1:19" ht="25.5">
      <c r="A105" s="127">
        <v>66</v>
      </c>
      <c r="B105" s="232" t="s">
        <v>190</v>
      </c>
      <c r="C105" s="160"/>
      <c r="D105" s="64">
        <v>0</v>
      </c>
      <c r="E105" s="161"/>
      <c r="F105" s="153"/>
      <c r="G105" s="153"/>
      <c r="H105" s="153"/>
      <c r="I105" s="153"/>
      <c r="J105" s="153"/>
      <c r="K105" s="29">
        <v>0</v>
      </c>
      <c r="L105" s="153"/>
      <c r="M105" s="30">
        <v>0</v>
      </c>
      <c r="N105" s="29"/>
      <c r="O105" s="29"/>
      <c r="P105" s="29"/>
      <c r="Q105" s="31">
        <v>0</v>
      </c>
      <c r="R105" s="302"/>
      <c r="S105" s="154"/>
    </row>
    <row r="106" spans="1:19" ht="42.75" customHeight="1">
      <c r="A106" s="127">
        <v>67</v>
      </c>
      <c r="B106" s="232" t="s">
        <v>191</v>
      </c>
      <c r="C106" s="160">
        <v>0.32</v>
      </c>
      <c r="D106" s="64">
        <v>0</v>
      </c>
      <c r="E106" s="157"/>
      <c r="F106" s="29"/>
      <c r="G106" s="29"/>
      <c r="H106" s="29"/>
      <c r="I106" s="29"/>
      <c r="J106" s="29"/>
      <c r="K106" s="29">
        <v>0.32</v>
      </c>
      <c r="L106" s="29"/>
      <c r="M106" s="30">
        <v>1.26614026</v>
      </c>
      <c r="N106" s="29"/>
      <c r="O106" s="29"/>
      <c r="P106" s="29"/>
      <c r="Q106" s="31">
        <v>1.26614026</v>
      </c>
      <c r="R106" s="302"/>
      <c r="S106" s="154"/>
    </row>
    <row r="107" spans="1:19" ht="49.5" customHeight="1">
      <c r="A107" s="127">
        <v>68</v>
      </c>
      <c r="B107" s="232" t="s">
        <v>192</v>
      </c>
      <c r="C107" s="160"/>
      <c r="D107" s="64">
        <v>0</v>
      </c>
      <c r="E107" s="157"/>
      <c r="F107" s="29"/>
      <c r="G107" s="29"/>
      <c r="H107" s="29"/>
      <c r="I107" s="29"/>
      <c r="J107" s="29"/>
      <c r="K107" s="29">
        <v>0</v>
      </c>
      <c r="L107" s="29"/>
      <c r="M107" s="30">
        <v>0</v>
      </c>
      <c r="N107" s="29"/>
      <c r="O107" s="29"/>
      <c r="P107" s="29"/>
      <c r="Q107" s="31">
        <v>0</v>
      </c>
      <c r="R107" s="302"/>
      <c r="S107" s="154"/>
    </row>
    <row r="108" spans="1:19" ht="15">
      <c r="A108" s="128"/>
      <c r="B108" s="233" t="s">
        <v>84</v>
      </c>
      <c r="C108" s="156">
        <v>0.32</v>
      </c>
      <c r="D108" s="36"/>
      <c r="E108" s="162">
        <v>0</v>
      </c>
      <c r="F108" s="163">
        <v>0</v>
      </c>
      <c r="G108" s="163">
        <v>0</v>
      </c>
      <c r="H108" s="163">
        <v>0</v>
      </c>
      <c r="I108" s="163">
        <v>0</v>
      </c>
      <c r="J108" s="163">
        <v>0</v>
      </c>
      <c r="K108" s="163">
        <v>0.32</v>
      </c>
      <c r="L108" s="163">
        <v>0</v>
      </c>
      <c r="M108" s="151">
        <v>1.26614026</v>
      </c>
      <c r="N108" s="60">
        <v>0</v>
      </c>
      <c r="O108" s="60">
        <v>0</v>
      </c>
      <c r="P108" s="60">
        <v>0</v>
      </c>
      <c r="Q108" s="152">
        <v>1.26614026</v>
      </c>
      <c r="R108" s="302"/>
      <c r="S108" s="154"/>
    </row>
    <row r="109" spans="1:18" s="38" customFormat="1" ht="12.75">
      <c r="A109" s="98"/>
      <c r="B109" s="221" t="s">
        <v>85</v>
      </c>
      <c r="C109" s="208"/>
      <c r="D109" s="25"/>
      <c r="E109" s="208"/>
      <c r="F109" s="208"/>
      <c r="G109" s="208"/>
      <c r="H109" s="208"/>
      <c r="I109" s="208"/>
      <c r="J109" s="208"/>
      <c r="K109" s="208">
        <v>0</v>
      </c>
      <c r="L109" s="208"/>
      <c r="M109" s="207"/>
      <c r="N109" s="205"/>
      <c r="O109" s="205"/>
      <c r="P109" s="205"/>
      <c r="Q109" s="209">
        <v>0</v>
      </c>
      <c r="R109" s="302"/>
    </row>
    <row r="110" spans="1:19" ht="25.5">
      <c r="A110" s="107">
        <v>69</v>
      </c>
      <c r="B110" s="141" t="s">
        <v>193</v>
      </c>
      <c r="C110" s="156"/>
      <c r="D110" s="36">
        <v>0</v>
      </c>
      <c r="E110" s="161"/>
      <c r="F110" s="153"/>
      <c r="G110" s="153"/>
      <c r="H110" s="153"/>
      <c r="I110" s="153"/>
      <c r="J110" s="153"/>
      <c r="K110" s="29">
        <v>0</v>
      </c>
      <c r="L110" s="153"/>
      <c r="M110" s="30">
        <v>0</v>
      </c>
      <c r="N110" s="29"/>
      <c r="O110" s="29"/>
      <c r="P110" s="29"/>
      <c r="Q110" s="31">
        <v>0</v>
      </c>
      <c r="R110" s="302"/>
      <c r="S110" s="154"/>
    </row>
    <row r="111" spans="1:19" ht="25.5">
      <c r="A111" s="107">
        <v>70</v>
      </c>
      <c r="B111" s="141" t="s">
        <v>88</v>
      </c>
      <c r="C111" s="156"/>
      <c r="D111" s="36">
        <v>0</v>
      </c>
      <c r="E111" s="161"/>
      <c r="F111" s="153"/>
      <c r="G111" s="153"/>
      <c r="H111" s="153"/>
      <c r="I111" s="153"/>
      <c r="J111" s="153"/>
      <c r="K111" s="29">
        <v>0</v>
      </c>
      <c r="L111" s="153"/>
      <c r="M111" s="30">
        <v>0</v>
      </c>
      <c r="N111" s="29"/>
      <c r="O111" s="29"/>
      <c r="P111" s="29"/>
      <c r="Q111" s="31">
        <v>0</v>
      </c>
      <c r="R111" s="302"/>
      <c r="S111" s="154"/>
    </row>
    <row r="112" spans="1:19" ht="25.5">
      <c r="A112" s="107">
        <v>71</v>
      </c>
      <c r="B112" s="141" t="s">
        <v>89</v>
      </c>
      <c r="C112" s="156"/>
      <c r="D112" s="36">
        <v>0</v>
      </c>
      <c r="E112" s="161"/>
      <c r="F112" s="153"/>
      <c r="G112" s="153"/>
      <c r="H112" s="153"/>
      <c r="I112" s="153"/>
      <c r="J112" s="153"/>
      <c r="K112" s="29">
        <v>0</v>
      </c>
      <c r="L112" s="153"/>
      <c r="M112" s="30">
        <v>0</v>
      </c>
      <c r="N112" s="29"/>
      <c r="O112" s="29"/>
      <c r="P112" s="29"/>
      <c r="Q112" s="31">
        <v>0</v>
      </c>
      <c r="R112" s="302"/>
      <c r="S112" s="154"/>
    </row>
    <row r="113" spans="1:19" ht="15">
      <c r="A113" s="107">
        <v>72</v>
      </c>
      <c r="B113" s="141" t="s">
        <v>194</v>
      </c>
      <c r="C113" s="156"/>
      <c r="D113" s="36">
        <v>0</v>
      </c>
      <c r="E113" s="161"/>
      <c r="F113" s="153"/>
      <c r="G113" s="153"/>
      <c r="H113" s="153"/>
      <c r="I113" s="153"/>
      <c r="J113" s="153"/>
      <c r="K113" s="29">
        <v>0</v>
      </c>
      <c r="L113" s="153"/>
      <c r="M113" s="30">
        <v>0</v>
      </c>
      <c r="N113" s="29"/>
      <c r="O113" s="29"/>
      <c r="P113" s="29"/>
      <c r="Q113" s="31">
        <v>0</v>
      </c>
      <c r="R113" s="302"/>
      <c r="S113" s="154"/>
    </row>
    <row r="114" spans="1:19" ht="25.5">
      <c r="A114" s="107">
        <v>73</v>
      </c>
      <c r="B114" s="141" t="s">
        <v>90</v>
      </c>
      <c r="C114" s="156"/>
      <c r="D114" s="36">
        <v>0</v>
      </c>
      <c r="E114" s="161"/>
      <c r="F114" s="153"/>
      <c r="G114" s="153"/>
      <c r="H114" s="153"/>
      <c r="I114" s="153"/>
      <c r="J114" s="153"/>
      <c r="K114" s="29">
        <v>0</v>
      </c>
      <c r="L114" s="153"/>
      <c r="M114" s="30">
        <v>0</v>
      </c>
      <c r="N114" s="29"/>
      <c r="O114" s="29"/>
      <c r="P114" s="29"/>
      <c r="Q114" s="31">
        <v>0</v>
      </c>
      <c r="R114" s="302"/>
      <c r="S114" s="154"/>
    </row>
    <row r="115" spans="1:19" ht="25.5">
      <c r="A115" s="107">
        <v>74</v>
      </c>
      <c r="B115" s="141" t="s">
        <v>91</v>
      </c>
      <c r="C115" s="156"/>
      <c r="D115" s="36">
        <v>0</v>
      </c>
      <c r="E115" s="161"/>
      <c r="F115" s="153"/>
      <c r="G115" s="153"/>
      <c r="H115" s="153"/>
      <c r="I115" s="153"/>
      <c r="J115" s="153"/>
      <c r="K115" s="29">
        <v>0</v>
      </c>
      <c r="L115" s="153"/>
      <c r="M115" s="30">
        <v>0</v>
      </c>
      <c r="N115" s="29"/>
      <c r="O115" s="29"/>
      <c r="P115" s="29"/>
      <c r="Q115" s="31">
        <v>0</v>
      </c>
      <c r="R115" s="302"/>
      <c r="S115" s="154"/>
    </row>
    <row r="116" spans="1:19" ht="25.5">
      <c r="A116" s="107">
        <v>75</v>
      </c>
      <c r="B116" s="141" t="s">
        <v>195</v>
      </c>
      <c r="C116" s="156"/>
      <c r="D116" s="36">
        <v>0</v>
      </c>
      <c r="E116" s="161"/>
      <c r="F116" s="153"/>
      <c r="G116" s="153"/>
      <c r="H116" s="153"/>
      <c r="I116" s="153"/>
      <c r="J116" s="153"/>
      <c r="K116" s="29">
        <v>0</v>
      </c>
      <c r="L116" s="153"/>
      <c r="M116" s="30">
        <v>0</v>
      </c>
      <c r="N116" s="29"/>
      <c r="O116" s="29"/>
      <c r="P116" s="29"/>
      <c r="Q116" s="31">
        <v>0</v>
      </c>
      <c r="R116" s="302"/>
      <c r="S116" s="154"/>
    </row>
    <row r="117" spans="1:19" ht="38.25">
      <c r="A117" s="107">
        <v>76</v>
      </c>
      <c r="B117" s="141" t="s">
        <v>196</v>
      </c>
      <c r="C117" s="160"/>
      <c r="D117" s="64">
        <v>0</v>
      </c>
      <c r="E117" s="161"/>
      <c r="F117" s="153"/>
      <c r="G117" s="153"/>
      <c r="H117" s="153"/>
      <c r="I117" s="153"/>
      <c r="J117" s="153"/>
      <c r="K117" s="29">
        <v>0</v>
      </c>
      <c r="L117" s="153"/>
      <c r="M117" s="30">
        <v>0</v>
      </c>
      <c r="N117" s="29"/>
      <c r="O117" s="29"/>
      <c r="P117" s="29"/>
      <c r="Q117" s="31">
        <v>0</v>
      </c>
      <c r="R117" s="302"/>
      <c r="S117" s="154"/>
    </row>
    <row r="118" spans="1:19" ht="38.25">
      <c r="A118" s="107">
        <v>77</v>
      </c>
      <c r="B118" s="141" t="s">
        <v>197</v>
      </c>
      <c r="C118" s="160"/>
      <c r="D118" s="64">
        <v>0</v>
      </c>
      <c r="E118" s="161"/>
      <c r="F118" s="153"/>
      <c r="G118" s="153"/>
      <c r="H118" s="153"/>
      <c r="I118" s="153"/>
      <c r="J118" s="153"/>
      <c r="K118" s="29">
        <v>0</v>
      </c>
      <c r="L118" s="153"/>
      <c r="M118" s="30">
        <v>0</v>
      </c>
      <c r="N118" s="29"/>
      <c r="O118" s="29"/>
      <c r="P118" s="29"/>
      <c r="Q118" s="31">
        <v>0</v>
      </c>
      <c r="R118" s="302"/>
      <c r="S118" s="154"/>
    </row>
    <row r="119" spans="1:19" ht="25.5">
      <c r="A119" s="107">
        <v>78</v>
      </c>
      <c r="B119" s="141" t="s">
        <v>93</v>
      </c>
      <c r="C119" s="160"/>
      <c r="D119" s="64">
        <v>0</v>
      </c>
      <c r="E119" s="161"/>
      <c r="F119" s="153"/>
      <c r="G119" s="153"/>
      <c r="H119" s="153"/>
      <c r="I119" s="153"/>
      <c r="J119" s="153"/>
      <c r="K119" s="29">
        <v>0</v>
      </c>
      <c r="L119" s="153"/>
      <c r="M119" s="30">
        <v>0</v>
      </c>
      <c r="N119" s="29"/>
      <c r="O119" s="29"/>
      <c r="P119" s="29"/>
      <c r="Q119" s="31">
        <v>0</v>
      </c>
      <c r="R119" s="302"/>
      <c r="S119" s="154"/>
    </row>
    <row r="120" spans="1:19" ht="40.5" customHeight="1">
      <c r="A120" s="107">
        <v>79</v>
      </c>
      <c r="B120" s="141" t="s">
        <v>198</v>
      </c>
      <c r="C120" s="160">
        <v>0.59</v>
      </c>
      <c r="D120" s="64">
        <v>0</v>
      </c>
      <c r="E120" s="157"/>
      <c r="F120" s="29"/>
      <c r="G120" s="29"/>
      <c r="H120" s="29"/>
      <c r="I120" s="29"/>
      <c r="J120" s="29"/>
      <c r="K120" s="29">
        <v>0.59</v>
      </c>
      <c r="L120" s="29"/>
      <c r="M120" s="30">
        <v>1.1846788</v>
      </c>
      <c r="N120" s="29"/>
      <c r="O120" s="29"/>
      <c r="P120" s="29"/>
      <c r="Q120" s="31">
        <v>1.1846788</v>
      </c>
      <c r="R120" s="302"/>
      <c r="S120" s="154"/>
    </row>
    <row r="121" spans="1:19" ht="38.25">
      <c r="A121" s="107">
        <v>80</v>
      </c>
      <c r="B121" s="141" t="s">
        <v>87</v>
      </c>
      <c r="C121" s="160"/>
      <c r="D121" s="64">
        <v>0</v>
      </c>
      <c r="E121" s="157"/>
      <c r="F121" s="29"/>
      <c r="G121" s="29"/>
      <c r="H121" s="29"/>
      <c r="I121" s="29"/>
      <c r="J121" s="29"/>
      <c r="K121" s="29">
        <v>0</v>
      </c>
      <c r="L121" s="29"/>
      <c r="M121" s="30">
        <v>0</v>
      </c>
      <c r="N121" s="29"/>
      <c r="O121" s="29"/>
      <c r="P121" s="29"/>
      <c r="Q121" s="31">
        <v>0</v>
      </c>
      <c r="R121" s="302"/>
      <c r="S121" s="154"/>
    </row>
    <row r="122" spans="1:19" ht="25.5">
      <c r="A122" s="107">
        <v>81</v>
      </c>
      <c r="B122" s="141" t="s">
        <v>86</v>
      </c>
      <c r="C122" s="160"/>
      <c r="D122" s="64">
        <v>0</v>
      </c>
      <c r="E122" s="157"/>
      <c r="F122" s="29"/>
      <c r="G122" s="29"/>
      <c r="H122" s="29"/>
      <c r="I122" s="29"/>
      <c r="J122" s="29"/>
      <c r="K122" s="29">
        <v>0</v>
      </c>
      <c r="L122" s="29"/>
      <c r="M122" s="30">
        <v>0</v>
      </c>
      <c r="N122" s="29"/>
      <c r="O122" s="29"/>
      <c r="P122" s="29"/>
      <c r="Q122" s="31">
        <v>0</v>
      </c>
      <c r="R122" s="302"/>
      <c r="S122" s="154"/>
    </row>
    <row r="123" spans="1:19" ht="25.5">
      <c r="A123" s="107">
        <v>82</v>
      </c>
      <c r="B123" s="141" t="s">
        <v>92</v>
      </c>
      <c r="C123" s="160">
        <v>0.166</v>
      </c>
      <c r="D123" s="64">
        <v>1.26</v>
      </c>
      <c r="E123" s="157"/>
      <c r="F123" s="29"/>
      <c r="G123" s="29"/>
      <c r="H123" s="29"/>
      <c r="I123" s="29">
        <v>0.166</v>
      </c>
      <c r="J123" s="29">
        <v>1.26</v>
      </c>
      <c r="K123" s="29">
        <v>0</v>
      </c>
      <c r="L123" s="29"/>
      <c r="M123" s="30">
        <v>11.20647878</v>
      </c>
      <c r="N123" s="29"/>
      <c r="O123" s="29"/>
      <c r="P123" s="29">
        <v>11.20647878</v>
      </c>
      <c r="Q123" s="31">
        <v>0</v>
      </c>
      <c r="R123" s="302"/>
      <c r="S123" s="154"/>
    </row>
    <row r="124" spans="1:19" ht="15">
      <c r="A124" s="114"/>
      <c r="B124" s="234" t="s">
        <v>104</v>
      </c>
      <c r="C124" s="156">
        <v>0.756</v>
      </c>
      <c r="D124" s="36">
        <v>1.26</v>
      </c>
      <c r="E124" s="162">
        <v>0</v>
      </c>
      <c r="F124" s="163">
        <v>0</v>
      </c>
      <c r="G124" s="163">
        <v>0</v>
      </c>
      <c r="H124" s="163">
        <v>0</v>
      </c>
      <c r="I124" s="163">
        <v>0.166</v>
      </c>
      <c r="J124" s="163">
        <v>1.26</v>
      </c>
      <c r="K124" s="163">
        <v>0.59</v>
      </c>
      <c r="L124" s="163">
        <v>0</v>
      </c>
      <c r="M124" s="201">
        <v>12.39115758</v>
      </c>
      <c r="N124" s="163">
        <v>0</v>
      </c>
      <c r="O124" s="163">
        <v>0</v>
      </c>
      <c r="P124" s="163">
        <v>11.20647878</v>
      </c>
      <c r="Q124" s="202">
        <v>1.1846788000000004</v>
      </c>
      <c r="R124" s="302"/>
      <c r="S124" s="154"/>
    </row>
    <row r="125" spans="1:18" s="38" customFormat="1" ht="12.75">
      <c r="A125" s="98"/>
      <c r="B125" s="221" t="s">
        <v>201</v>
      </c>
      <c r="C125" s="208"/>
      <c r="D125" s="25"/>
      <c r="E125" s="208"/>
      <c r="F125" s="208"/>
      <c r="G125" s="208"/>
      <c r="H125" s="208"/>
      <c r="I125" s="208"/>
      <c r="J125" s="208"/>
      <c r="K125" s="208">
        <v>0</v>
      </c>
      <c r="L125" s="208"/>
      <c r="M125" s="207"/>
      <c r="N125" s="205"/>
      <c r="O125" s="205"/>
      <c r="P125" s="205"/>
      <c r="Q125" s="209">
        <v>0</v>
      </c>
      <c r="R125" s="302"/>
    </row>
    <row r="126" spans="1:19" ht="25.5">
      <c r="A126" s="107" t="s">
        <v>202</v>
      </c>
      <c r="B126" s="141" t="s">
        <v>203</v>
      </c>
      <c r="C126" s="156"/>
      <c r="D126" s="36">
        <v>0</v>
      </c>
      <c r="E126" s="157"/>
      <c r="F126" s="29"/>
      <c r="G126" s="29"/>
      <c r="H126" s="29"/>
      <c r="I126" s="29"/>
      <c r="J126" s="29"/>
      <c r="K126" s="29">
        <v>0</v>
      </c>
      <c r="L126" s="29"/>
      <c r="M126" s="30">
        <v>0</v>
      </c>
      <c r="N126" s="153"/>
      <c r="O126" s="153"/>
      <c r="P126" s="153"/>
      <c r="Q126" s="164">
        <v>0</v>
      </c>
      <c r="R126" s="302"/>
      <c r="S126" s="154"/>
    </row>
    <row r="127" spans="1:19" ht="15">
      <c r="A127" s="114"/>
      <c r="B127" s="234" t="s">
        <v>204</v>
      </c>
      <c r="C127" s="156"/>
      <c r="D127" s="36">
        <v>0</v>
      </c>
      <c r="E127" s="157">
        <v>0</v>
      </c>
      <c r="F127" s="157">
        <v>0</v>
      </c>
      <c r="G127" s="157">
        <v>0</v>
      </c>
      <c r="H127" s="157">
        <v>0</v>
      </c>
      <c r="I127" s="157">
        <v>0</v>
      </c>
      <c r="J127" s="157">
        <v>0</v>
      </c>
      <c r="K127" s="157">
        <v>0</v>
      </c>
      <c r="L127" s="157">
        <v>0</v>
      </c>
      <c r="M127" s="30">
        <v>0</v>
      </c>
      <c r="N127" s="163">
        <v>0</v>
      </c>
      <c r="O127" s="163">
        <v>0</v>
      </c>
      <c r="P127" s="163">
        <v>0</v>
      </c>
      <c r="Q127" s="202">
        <v>0</v>
      </c>
      <c r="R127" s="302"/>
      <c r="S127" s="154"/>
    </row>
    <row r="128" spans="1:18" s="38" customFormat="1" ht="12.75">
      <c r="A128" s="98"/>
      <c r="B128" s="221" t="s">
        <v>201</v>
      </c>
      <c r="C128" s="208"/>
      <c r="D128" s="25"/>
      <c r="E128" s="208"/>
      <c r="F128" s="208"/>
      <c r="G128" s="208"/>
      <c r="H128" s="208"/>
      <c r="I128" s="208"/>
      <c r="J128" s="208"/>
      <c r="K128" s="208">
        <v>0</v>
      </c>
      <c r="L128" s="208"/>
      <c r="M128" s="207"/>
      <c r="N128" s="205"/>
      <c r="O128" s="205"/>
      <c r="P128" s="205"/>
      <c r="Q128" s="209">
        <v>0</v>
      </c>
      <c r="R128" s="302"/>
    </row>
    <row r="129" spans="1:19" ht="29.25" customHeight="1">
      <c r="A129" s="107" t="s">
        <v>205</v>
      </c>
      <c r="B129" s="141" t="s">
        <v>206</v>
      </c>
      <c r="C129" s="156"/>
      <c r="D129" s="36">
        <v>0</v>
      </c>
      <c r="E129" s="157"/>
      <c r="F129" s="29"/>
      <c r="G129" s="29"/>
      <c r="H129" s="29"/>
      <c r="I129" s="29"/>
      <c r="J129" s="29"/>
      <c r="K129" s="29">
        <v>0</v>
      </c>
      <c r="L129" s="29"/>
      <c r="M129" s="30">
        <v>0</v>
      </c>
      <c r="N129" s="153"/>
      <c r="O129" s="153"/>
      <c r="P129" s="153"/>
      <c r="Q129" s="164">
        <v>0</v>
      </c>
      <c r="R129" s="302"/>
      <c r="S129" s="154"/>
    </row>
    <row r="130" spans="1:19" ht="15">
      <c r="A130" s="114"/>
      <c r="B130" s="234" t="s">
        <v>204</v>
      </c>
      <c r="C130" s="156"/>
      <c r="D130" s="36">
        <v>0</v>
      </c>
      <c r="E130" s="157">
        <v>0</v>
      </c>
      <c r="F130" s="157">
        <v>0</v>
      </c>
      <c r="G130" s="157">
        <v>0</v>
      </c>
      <c r="H130" s="157">
        <v>0</v>
      </c>
      <c r="I130" s="157">
        <v>0</v>
      </c>
      <c r="J130" s="157">
        <v>0</v>
      </c>
      <c r="K130" s="157">
        <v>0</v>
      </c>
      <c r="L130" s="157">
        <v>0</v>
      </c>
      <c r="M130" s="30">
        <v>0</v>
      </c>
      <c r="N130" s="163">
        <v>0</v>
      </c>
      <c r="O130" s="163">
        <v>0</v>
      </c>
      <c r="P130" s="163">
        <v>0</v>
      </c>
      <c r="Q130" s="202">
        <v>0</v>
      </c>
      <c r="R130" s="302"/>
      <c r="S130" s="154"/>
    </row>
    <row r="131" spans="1:19" ht="15">
      <c r="A131" s="98"/>
      <c r="B131" s="221" t="s">
        <v>94</v>
      </c>
      <c r="C131" s="208">
        <v>0.1</v>
      </c>
      <c r="D131" s="25">
        <v>0</v>
      </c>
      <c r="E131" s="212">
        <v>0</v>
      </c>
      <c r="F131" s="206">
        <v>0</v>
      </c>
      <c r="G131" s="206">
        <v>0</v>
      </c>
      <c r="H131" s="206">
        <v>0</v>
      </c>
      <c r="I131" s="206">
        <v>0</v>
      </c>
      <c r="J131" s="206">
        <v>0</v>
      </c>
      <c r="K131" s="206">
        <v>0.1</v>
      </c>
      <c r="L131" s="206">
        <v>0</v>
      </c>
      <c r="M131" s="216">
        <v>56.29967959</v>
      </c>
      <c r="N131" s="206">
        <v>0</v>
      </c>
      <c r="O131" s="206">
        <v>0</v>
      </c>
      <c r="P131" s="206">
        <v>0</v>
      </c>
      <c r="Q131" s="217">
        <v>56.29967959</v>
      </c>
      <c r="R131" s="302"/>
      <c r="S131" s="154"/>
    </row>
    <row r="132" spans="1:19" ht="25.5">
      <c r="A132" s="107">
        <v>85</v>
      </c>
      <c r="B132" s="143" t="s">
        <v>207</v>
      </c>
      <c r="C132" s="160">
        <v>0.06</v>
      </c>
      <c r="D132" s="64">
        <v>0</v>
      </c>
      <c r="E132" s="157"/>
      <c r="F132" s="29"/>
      <c r="G132" s="29"/>
      <c r="H132" s="29"/>
      <c r="I132" s="29"/>
      <c r="J132" s="29"/>
      <c r="K132" s="29">
        <v>0.06</v>
      </c>
      <c r="L132" s="29"/>
      <c r="M132" s="30">
        <v>42.06403133</v>
      </c>
      <c r="N132" s="29"/>
      <c r="O132" s="29"/>
      <c r="P132" s="29"/>
      <c r="Q132" s="31">
        <v>42.06403133</v>
      </c>
      <c r="R132" s="302"/>
      <c r="S132" s="154"/>
    </row>
    <row r="133" spans="1:19" ht="38.25">
      <c r="A133" s="107">
        <v>86</v>
      </c>
      <c r="B133" s="143" t="s">
        <v>208</v>
      </c>
      <c r="C133" s="160"/>
      <c r="D133" s="64">
        <v>0</v>
      </c>
      <c r="E133" s="157"/>
      <c r="F133" s="29"/>
      <c r="G133" s="29"/>
      <c r="H133" s="29"/>
      <c r="I133" s="29"/>
      <c r="J133" s="29"/>
      <c r="K133" s="29">
        <v>0</v>
      </c>
      <c r="L133" s="29"/>
      <c r="M133" s="30">
        <v>0</v>
      </c>
      <c r="N133" s="29"/>
      <c r="O133" s="29"/>
      <c r="P133" s="29"/>
      <c r="Q133" s="31">
        <v>0</v>
      </c>
      <c r="R133" s="302"/>
      <c r="S133" s="154"/>
    </row>
    <row r="134" spans="1:19" ht="38.25">
      <c r="A134" s="107">
        <v>87</v>
      </c>
      <c r="B134" s="143" t="s">
        <v>209</v>
      </c>
      <c r="C134" s="160"/>
      <c r="D134" s="64">
        <v>0</v>
      </c>
      <c r="E134" s="157"/>
      <c r="F134" s="29"/>
      <c r="G134" s="29"/>
      <c r="H134" s="29"/>
      <c r="I134" s="29"/>
      <c r="J134" s="29"/>
      <c r="K134" s="29">
        <v>0</v>
      </c>
      <c r="L134" s="29"/>
      <c r="M134" s="30">
        <v>0</v>
      </c>
      <c r="N134" s="29"/>
      <c r="O134" s="29"/>
      <c r="P134" s="29"/>
      <c r="Q134" s="31">
        <v>0</v>
      </c>
      <c r="R134" s="302"/>
      <c r="S134" s="154"/>
    </row>
    <row r="135" spans="1:19" ht="38.25">
      <c r="A135" s="107">
        <v>88</v>
      </c>
      <c r="B135" s="143" t="s">
        <v>210</v>
      </c>
      <c r="C135" s="160"/>
      <c r="D135" s="64">
        <v>0</v>
      </c>
      <c r="E135" s="157"/>
      <c r="F135" s="29"/>
      <c r="G135" s="29"/>
      <c r="H135" s="29"/>
      <c r="I135" s="29"/>
      <c r="J135" s="29"/>
      <c r="K135" s="29">
        <v>0</v>
      </c>
      <c r="L135" s="29"/>
      <c r="M135" s="30">
        <v>0</v>
      </c>
      <c r="N135" s="29"/>
      <c r="O135" s="29"/>
      <c r="P135" s="29"/>
      <c r="Q135" s="31">
        <v>0</v>
      </c>
      <c r="R135" s="302"/>
      <c r="S135" s="154"/>
    </row>
    <row r="136" spans="1:19" ht="38.25">
      <c r="A136" s="107">
        <v>89</v>
      </c>
      <c r="B136" s="143" t="s">
        <v>211</v>
      </c>
      <c r="C136" s="160"/>
      <c r="D136" s="64">
        <v>0</v>
      </c>
      <c r="E136" s="157"/>
      <c r="F136" s="29"/>
      <c r="G136" s="29"/>
      <c r="H136" s="29"/>
      <c r="I136" s="29"/>
      <c r="J136" s="29"/>
      <c r="K136" s="29">
        <v>0</v>
      </c>
      <c r="L136" s="29"/>
      <c r="M136" s="30">
        <v>0</v>
      </c>
      <c r="N136" s="29"/>
      <c r="O136" s="29"/>
      <c r="P136" s="29"/>
      <c r="Q136" s="31">
        <v>0</v>
      </c>
      <c r="R136" s="302"/>
      <c r="S136" s="154"/>
    </row>
    <row r="137" spans="1:19" ht="38.25">
      <c r="A137" s="107">
        <v>90</v>
      </c>
      <c r="B137" s="143" t="s">
        <v>212</v>
      </c>
      <c r="C137" s="160"/>
      <c r="D137" s="64">
        <v>0</v>
      </c>
      <c r="E137" s="157"/>
      <c r="F137" s="29"/>
      <c r="G137" s="29"/>
      <c r="H137" s="29"/>
      <c r="I137" s="29"/>
      <c r="J137" s="29"/>
      <c r="K137" s="29">
        <v>0</v>
      </c>
      <c r="L137" s="29"/>
      <c r="M137" s="30">
        <v>0</v>
      </c>
      <c r="N137" s="29"/>
      <c r="O137" s="29"/>
      <c r="P137" s="29"/>
      <c r="Q137" s="31">
        <v>0</v>
      </c>
      <c r="R137" s="302"/>
      <c r="S137" s="154"/>
    </row>
    <row r="138" spans="1:19" ht="38.25">
      <c r="A138" s="107">
        <v>91</v>
      </c>
      <c r="B138" s="143" t="s">
        <v>95</v>
      </c>
      <c r="C138" s="160">
        <v>0.04</v>
      </c>
      <c r="D138" s="64">
        <v>0</v>
      </c>
      <c r="E138" s="157"/>
      <c r="F138" s="29"/>
      <c r="G138" s="29"/>
      <c r="H138" s="29"/>
      <c r="I138" s="29"/>
      <c r="J138" s="29"/>
      <c r="K138" s="29">
        <v>0.04</v>
      </c>
      <c r="L138" s="29"/>
      <c r="M138" s="30">
        <v>14.23564826</v>
      </c>
      <c r="N138" s="29"/>
      <c r="O138" s="29"/>
      <c r="P138" s="29"/>
      <c r="Q138" s="31">
        <v>14.23564826</v>
      </c>
      <c r="R138" s="302"/>
      <c r="S138" s="154"/>
    </row>
    <row r="139" spans="1:19" ht="38.25">
      <c r="A139" s="107">
        <v>92</v>
      </c>
      <c r="B139" s="143" t="s">
        <v>213</v>
      </c>
      <c r="C139" s="160"/>
      <c r="D139" s="64">
        <v>0</v>
      </c>
      <c r="E139" s="157"/>
      <c r="F139" s="29"/>
      <c r="G139" s="29"/>
      <c r="H139" s="29"/>
      <c r="I139" s="29"/>
      <c r="J139" s="29"/>
      <c r="K139" s="29">
        <v>0</v>
      </c>
      <c r="L139" s="29"/>
      <c r="M139" s="30">
        <v>0</v>
      </c>
      <c r="N139" s="29"/>
      <c r="O139" s="29"/>
      <c r="P139" s="29"/>
      <c r="Q139" s="31">
        <v>0</v>
      </c>
      <c r="R139" s="302"/>
      <c r="S139" s="154"/>
    </row>
    <row r="140" spans="1:19" ht="38.25">
      <c r="A140" s="107">
        <v>93</v>
      </c>
      <c r="B140" s="143" t="s">
        <v>214</v>
      </c>
      <c r="C140" s="160"/>
      <c r="D140" s="64">
        <v>0</v>
      </c>
      <c r="E140" s="157"/>
      <c r="F140" s="29"/>
      <c r="G140" s="29"/>
      <c r="H140" s="29"/>
      <c r="I140" s="29"/>
      <c r="J140" s="29"/>
      <c r="K140" s="29">
        <v>0</v>
      </c>
      <c r="L140" s="29"/>
      <c r="M140" s="30">
        <v>0</v>
      </c>
      <c r="N140" s="29"/>
      <c r="O140" s="29"/>
      <c r="P140" s="29"/>
      <c r="Q140" s="31">
        <v>0</v>
      </c>
      <c r="R140" s="302"/>
      <c r="S140" s="154"/>
    </row>
    <row r="141" spans="1:19" ht="38.25">
      <c r="A141" s="107">
        <v>94</v>
      </c>
      <c r="B141" s="143" t="s">
        <v>215</v>
      </c>
      <c r="C141" s="160"/>
      <c r="D141" s="64">
        <v>0</v>
      </c>
      <c r="E141" s="157"/>
      <c r="F141" s="29"/>
      <c r="G141" s="29"/>
      <c r="H141" s="29"/>
      <c r="I141" s="29"/>
      <c r="J141" s="29"/>
      <c r="K141" s="29">
        <v>0</v>
      </c>
      <c r="L141" s="29"/>
      <c r="M141" s="30">
        <v>0</v>
      </c>
      <c r="N141" s="29"/>
      <c r="O141" s="29"/>
      <c r="P141" s="29"/>
      <c r="Q141" s="31">
        <v>0</v>
      </c>
      <c r="R141" s="302"/>
      <c r="S141" s="154"/>
    </row>
    <row r="142" spans="1:19" ht="38.25">
      <c r="A142" s="107">
        <v>95</v>
      </c>
      <c r="B142" s="143" t="s">
        <v>216</v>
      </c>
      <c r="C142" s="160"/>
      <c r="D142" s="64">
        <v>0</v>
      </c>
      <c r="E142" s="157"/>
      <c r="F142" s="29"/>
      <c r="G142" s="29"/>
      <c r="H142" s="29"/>
      <c r="I142" s="29"/>
      <c r="J142" s="29"/>
      <c r="K142" s="29">
        <v>0</v>
      </c>
      <c r="L142" s="29"/>
      <c r="M142" s="30">
        <v>0</v>
      </c>
      <c r="N142" s="29"/>
      <c r="O142" s="29"/>
      <c r="P142" s="29"/>
      <c r="Q142" s="31">
        <v>0</v>
      </c>
      <c r="R142" s="302"/>
      <c r="S142" s="154"/>
    </row>
    <row r="143" spans="1:19" ht="38.25">
      <c r="A143" s="107">
        <v>96</v>
      </c>
      <c r="B143" s="143" t="s">
        <v>217</v>
      </c>
      <c r="C143" s="160"/>
      <c r="D143" s="64">
        <v>0</v>
      </c>
      <c r="E143" s="157"/>
      <c r="F143" s="29"/>
      <c r="G143" s="29"/>
      <c r="H143" s="29"/>
      <c r="I143" s="29"/>
      <c r="J143" s="29"/>
      <c r="K143" s="29">
        <v>0</v>
      </c>
      <c r="L143" s="29"/>
      <c r="M143" s="30">
        <v>0</v>
      </c>
      <c r="N143" s="29"/>
      <c r="O143" s="29"/>
      <c r="P143" s="29"/>
      <c r="Q143" s="31">
        <v>0</v>
      </c>
      <c r="R143" s="302"/>
      <c r="S143" s="154"/>
    </row>
    <row r="144" spans="1:19" ht="15">
      <c r="A144" s="98"/>
      <c r="B144" s="221" t="s">
        <v>103</v>
      </c>
      <c r="C144" s="208"/>
      <c r="D144" s="25">
        <v>0</v>
      </c>
      <c r="E144" s="204">
        <v>0</v>
      </c>
      <c r="F144" s="205">
        <v>0</v>
      </c>
      <c r="G144" s="205">
        <v>0</v>
      </c>
      <c r="H144" s="205">
        <v>0</v>
      </c>
      <c r="I144" s="205">
        <v>0</v>
      </c>
      <c r="J144" s="205">
        <v>0</v>
      </c>
      <c r="K144" s="205">
        <v>0</v>
      </c>
      <c r="L144" s="205">
        <v>0</v>
      </c>
      <c r="M144" s="216">
        <v>747.55651351</v>
      </c>
      <c r="N144" s="206">
        <v>0.994</v>
      </c>
      <c r="O144" s="206">
        <v>221.629793</v>
      </c>
      <c r="P144" s="206">
        <v>514.99805819</v>
      </c>
      <c r="Q144" s="217">
        <v>9.934662319999802</v>
      </c>
      <c r="R144" s="302"/>
      <c r="S144" s="154"/>
    </row>
    <row r="145" spans="1:19" ht="25.5">
      <c r="A145" s="107">
        <v>97</v>
      </c>
      <c r="B145" s="143" t="s">
        <v>51</v>
      </c>
      <c r="C145" s="160"/>
      <c r="D145" s="64">
        <v>0</v>
      </c>
      <c r="E145" s="157"/>
      <c r="F145" s="29"/>
      <c r="G145" s="29"/>
      <c r="H145" s="29"/>
      <c r="I145" s="29"/>
      <c r="J145" s="29"/>
      <c r="K145" s="29">
        <v>0</v>
      </c>
      <c r="L145" s="29"/>
      <c r="M145" s="30">
        <v>13.87086436</v>
      </c>
      <c r="N145" s="29"/>
      <c r="O145" s="29">
        <v>5.955973</v>
      </c>
      <c r="P145" s="29">
        <v>2.06905</v>
      </c>
      <c r="Q145" s="31">
        <v>5.8458413600000005</v>
      </c>
      <c r="R145" s="302"/>
      <c r="S145" s="154"/>
    </row>
    <row r="146" spans="1:19" ht="33.75" customHeight="1">
      <c r="A146" s="107">
        <v>98</v>
      </c>
      <c r="B146" s="143" t="s">
        <v>96</v>
      </c>
      <c r="C146" s="160"/>
      <c r="D146" s="64">
        <v>0</v>
      </c>
      <c r="E146" s="157"/>
      <c r="F146" s="29"/>
      <c r="G146" s="29"/>
      <c r="H146" s="29"/>
      <c r="I146" s="29"/>
      <c r="J146" s="29"/>
      <c r="K146" s="29">
        <v>0</v>
      </c>
      <c r="L146" s="29"/>
      <c r="M146" s="30">
        <v>36.173820000000006</v>
      </c>
      <c r="N146" s="29">
        <v>0.994</v>
      </c>
      <c r="O146" s="29">
        <v>14.52982</v>
      </c>
      <c r="P146" s="29">
        <v>19.495</v>
      </c>
      <c r="Q146" s="31">
        <v>1.1550000000000047</v>
      </c>
      <c r="R146" s="302"/>
      <c r="S146" s="154"/>
    </row>
    <row r="147" spans="1:19" ht="25.5">
      <c r="A147" s="107">
        <v>99</v>
      </c>
      <c r="B147" s="143" t="s">
        <v>218</v>
      </c>
      <c r="C147" s="160"/>
      <c r="D147" s="64">
        <v>0</v>
      </c>
      <c r="E147" s="157"/>
      <c r="F147" s="29"/>
      <c r="G147" s="29"/>
      <c r="H147" s="29"/>
      <c r="I147" s="29"/>
      <c r="J147" s="29"/>
      <c r="K147" s="29">
        <v>0</v>
      </c>
      <c r="L147" s="29"/>
      <c r="M147" s="30">
        <v>0</v>
      </c>
      <c r="N147" s="29"/>
      <c r="O147" s="29"/>
      <c r="P147" s="29"/>
      <c r="Q147" s="31">
        <v>0</v>
      </c>
      <c r="R147" s="302"/>
      <c r="S147" s="154"/>
    </row>
    <row r="148" spans="1:19" ht="25.5">
      <c r="A148" s="107">
        <v>100</v>
      </c>
      <c r="B148" s="143" t="s">
        <v>97</v>
      </c>
      <c r="C148" s="160"/>
      <c r="D148" s="64">
        <v>0</v>
      </c>
      <c r="E148" s="157"/>
      <c r="F148" s="29"/>
      <c r="G148" s="29"/>
      <c r="H148" s="29"/>
      <c r="I148" s="29"/>
      <c r="J148" s="29"/>
      <c r="K148" s="29">
        <v>0</v>
      </c>
      <c r="L148" s="29"/>
      <c r="M148" s="30">
        <v>0</v>
      </c>
      <c r="N148" s="29"/>
      <c r="O148" s="29"/>
      <c r="P148" s="29"/>
      <c r="Q148" s="31">
        <v>0</v>
      </c>
      <c r="R148" s="302"/>
      <c r="S148" s="154"/>
    </row>
    <row r="149" spans="1:19" ht="30" customHeight="1">
      <c r="A149" s="107">
        <v>101</v>
      </c>
      <c r="B149" s="143" t="s">
        <v>98</v>
      </c>
      <c r="C149" s="160"/>
      <c r="D149" s="64">
        <v>0</v>
      </c>
      <c r="E149" s="157"/>
      <c r="F149" s="29"/>
      <c r="G149" s="29"/>
      <c r="H149" s="29"/>
      <c r="I149" s="29"/>
      <c r="J149" s="29"/>
      <c r="K149" s="29">
        <v>0</v>
      </c>
      <c r="L149" s="29"/>
      <c r="M149" s="30">
        <v>677.3511302</v>
      </c>
      <c r="N149" s="29"/>
      <c r="O149" s="29">
        <v>201.144</v>
      </c>
      <c r="P149" s="29">
        <v>476.2071302</v>
      </c>
      <c r="Q149" s="31">
        <v>0</v>
      </c>
      <c r="R149" s="302"/>
      <c r="S149" s="154"/>
    </row>
    <row r="150" spans="1:19" ht="28.5" customHeight="1" thickBot="1">
      <c r="A150" s="132">
        <v>102</v>
      </c>
      <c r="B150" s="235" t="s">
        <v>99</v>
      </c>
      <c r="C150" s="220"/>
      <c r="D150" s="213">
        <v>0</v>
      </c>
      <c r="E150" s="165"/>
      <c r="F150" s="67"/>
      <c r="G150" s="67"/>
      <c r="H150" s="67"/>
      <c r="I150" s="67"/>
      <c r="J150" s="67"/>
      <c r="K150" s="67">
        <v>0</v>
      </c>
      <c r="L150" s="67"/>
      <c r="M150" s="66">
        <v>20.16069895</v>
      </c>
      <c r="N150" s="67"/>
      <c r="O150" s="67"/>
      <c r="P150" s="67">
        <v>17.22687795</v>
      </c>
      <c r="Q150" s="68">
        <v>2.933821000000002</v>
      </c>
      <c r="R150" s="302"/>
      <c r="S150" s="154"/>
    </row>
    <row r="151" spans="3:19" ht="15"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</row>
    <row r="152" spans="3:19" ht="15"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</row>
    <row r="153" spans="3:19" ht="15"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</row>
    <row r="154" spans="3:19" ht="15"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</row>
    <row r="155" spans="3:19" ht="15"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</row>
    <row r="156" spans="3:19" ht="15"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</row>
    <row r="157" spans="3:19" ht="15"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</row>
    <row r="158" spans="3:19" ht="15"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</row>
    <row r="159" spans="3:19" ht="15"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</row>
    <row r="160" spans="3:19" ht="15"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</row>
    <row r="161" spans="3:19" ht="15"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</row>
    <row r="162" spans="3:19" ht="15"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</row>
    <row r="163" spans="3:19" ht="15"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</row>
    <row r="164" spans="3:19" ht="15"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</row>
    <row r="165" spans="3:19" ht="15"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</row>
    <row r="166" spans="3:19" ht="15"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</row>
    <row r="167" spans="3:19" ht="15"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</row>
    <row r="168" spans="3:19" ht="15"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</row>
    <row r="169" spans="3:19" ht="15"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</row>
    <row r="170" spans="3:19" ht="15"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</row>
    <row r="171" spans="3:19" ht="15"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</row>
    <row r="172" spans="3:19" ht="15"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</row>
    <row r="173" spans="3:19" ht="15"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</row>
    <row r="174" spans="3:19" ht="15"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</row>
    <row r="175" spans="3:19" ht="15"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</row>
    <row r="176" spans="3:19" ht="15"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</row>
    <row r="177" spans="3:19" ht="15"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</row>
    <row r="178" spans="3:19" ht="15"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</row>
    <row r="179" spans="3:19" ht="15"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</row>
    <row r="180" spans="3:19" ht="15"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</row>
    <row r="181" spans="3:19" ht="15"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</row>
    <row r="182" spans="3:19" ht="15"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</row>
    <row r="183" spans="3:19" ht="15"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</row>
    <row r="184" spans="3:19" ht="15"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</row>
    <row r="185" spans="3:19" ht="15"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</row>
    <row r="186" spans="3:19" ht="15"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</row>
    <row r="187" spans="3:19" ht="15"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</row>
    <row r="188" spans="3:19" ht="15"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</row>
    <row r="189" spans="3:19" ht="15"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</row>
    <row r="190" spans="3:19" ht="15"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</row>
    <row r="191" spans="3:19" ht="15"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</row>
    <row r="192" spans="3:19" ht="15"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</row>
    <row r="193" spans="3:19" ht="15"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</row>
    <row r="194" spans="3:19" ht="15"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</row>
    <row r="195" spans="3:19" ht="15"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</row>
    <row r="196" spans="3:19" ht="15"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</row>
    <row r="197" spans="3:19" ht="15"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</row>
    <row r="198" spans="3:19" ht="15"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</row>
    <row r="199" spans="3:19" ht="15"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</row>
    <row r="200" spans="3:19" ht="15"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</row>
    <row r="201" spans="3:19" ht="15"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</row>
    <row r="202" spans="3:19" ht="15"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</row>
    <row r="203" spans="3:19" ht="15"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</row>
    <row r="204" spans="3:19" ht="15"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</row>
    <row r="205" spans="3:19" ht="15"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</row>
    <row r="206" spans="3:19" ht="15"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</row>
    <row r="207" spans="3:19" ht="15"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</row>
    <row r="208" spans="3:19" ht="15"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</row>
    <row r="209" spans="3:19" ht="15"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</row>
    <row r="210" spans="3:19" ht="15"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</row>
    <row r="211" spans="3:19" ht="15"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</row>
    <row r="212" spans="3:19" ht="15"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</row>
    <row r="213" spans="3:19" ht="15"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</row>
    <row r="214" spans="3:19" ht="15"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</row>
    <row r="215" spans="3:19" ht="15"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</row>
    <row r="216" spans="3:19" ht="15"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</row>
    <row r="217" spans="3:19" ht="15"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</row>
    <row r="218" spans="3:19" ht="15"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</row>
    <row r="219" spans="3:19" ht="15"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</row>
    <row r="220" spans="3:19" ht="15"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</row>
    <row r="221" spans="3:19" ht="15"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</row>
    <row r="222" spans="3:19" ht="15"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</row>
    <row r="223" spans="3:19" ht="15"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</row>
    <row r="224" spans="3:19" ht="15"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</row>
    <row r="225" spans="3:19" ht="15"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</row>
    <row r="226" spans="3:19" ht="15"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</row>
    <row r="227" spans="3:19" ht="15"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</row>
    <row r="228" spans="3:19" ht="15"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</row>
    <row r="229" spans="3:19" ht="15"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</row>
    <row r="230" spans="3:19" ht="15"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</row>
    <row r="231" spans="3:19" ht="15"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</row>
    <row r="232" spans="3:19" ht="15"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</row>
    <row r="233" spans="3:19" ht="15"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</row>
    <row r="234" spans="3:19" ht="15"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</row>
    <row r="235" spans="3:19" ht="15"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</row>
    <row r="236" spans="3:19" ht="15"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</row>
    <row r="237" spans="3:19" ht="15"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</row>
    <row r="238" spans="3:19" ht="15"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</row>
    <row r="239" spans="3:19" ht="15"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</row>
    <row r="240" spans="3:19" ht="15"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</row>
    <row r="241" spans="3:19" ht="15"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</row>
    <row r="242" spans="3:19" ht="15"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</row>
    <row r="243" spans="3:19" ht="15"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</row>
  </sheetData>
  <sheetProtection/>
  <mergeCells count="18">
    <mergeCell ref="P8:P9"/>
    <mergeCell ref="Q8:Q9"/>
    <mergeCell ref="E8:F8"/>
    <mergeCell ref="G8:H8"/>
    <mergeCell ref="I8:J8"/>
    <mergeCell ref="K8:L8"/>
    <mergeCell ref="N8:N9"/>
    <mergeCell ref="O8:O9"/>
    <mergeCell ref="A2:Q2"/>
    <mergeCell ref="A5:A9"/>
    <mergeCell ref="B5:B9"/>
    <mergeCell ref="C5:Q5"/>
    <mergeCell ref="C6:L6"/>
    <mergeCell ref="M6:Q6"/>
    <mergeCell ref="C7:D8"/>
    <mergeCell ref="E7:L7"/>
    <mergeCell ref="M7:M9"/>
    <mergeCell ref="N7:Q7"/>
  </mergeCells>
  <printOptions horizontalCentered="1"/>
  <pageMargins left="0.1968503937007874" right="0.1968503937007874" top="0.3937007874015748" bottom="0.1968503937007874" header="0.31496062992125984" footer="0.31496062992125984"/>
  <pageSetup fitToHeight="1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G8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33" ht="14.25">
      <c r="A1" s="5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.75" customHeight="1">
      <c r="A3" s="387" t="s">
        <v>0</v>
      </c>
      <c r="B3" s="387" t="s">
        <v>25</v>
      </c>
      <c r="C3" s="391" t="s">
        <v>39</v>
      </c>
      <c r="D3" s="391"/>
      <c r="E3" s="391"/>
      <c r="F3" s="391"/>
      <c r="G3" s="435" t="s">
        <v>28</v>
      </c>
      <c r="H3" s="436"/>
      <c r="I3" s="436"/>
      <c r="J3" s="437"/>
      <c r="K3" s="435" t="s">
        <v>29</v>
      </c>
      <c r="L3" s="436"/>
      <c r="M3" s="436"/>
      <c r="N3" s="437"/>
      <c r="O3" s="435" t="s">
        <v>42</v>
      </c>
      <c r="P3" s="436"/>
      <c r="Q3" s="436"/>
      <c r="R3" s="437"/>
      <c r="S3" s="436" t="s">
        <v>43</v>
      </c>
      <c r="T3" s="436"/>
      <c r="U3" s="436"/>
      <c r="V3" s="43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 thickBot="1">
      <c r="A4" s="388"/>
      <c r="B4" s="388"/>
      <c r="C4" s="393"/>
      <c r="D4" s="393"/>
      <c r="E4" s="393"/>
      <c r="F4" s="393"/>
      <c r="G4" s="438" t="s">
        <v>26</v>
      </c>
      <c r="H4" s="439"/>
      <c r="I4" s="440" t="s">
        <v>27</v>
      </c>
      <c r="J4" s="441"/>
      <c r="K4" s="438" t="s">
        <v>26</v>
      </c>
      <c r="L4" s="439"/>
      <c r="M4" s="440" t="s">
        <v>27</v>
      </c>
      <c r="N4" s="441"/>
      <c r="O4" s="438" t="s">
        <v>26</v>
      </c>
      <c r="P4" s="439"/>
      <c r="Q4" s="440" t="s">
        <v>27</v>
      </c>
      <c r="R4" s="441"/>
      <c r="S4" s="442" t="s">
        <v>26</v>
      </c>
      <c r="T4" s="439"/>
      <c r="U4" s="440" t="s">
        <v>27</v>
      </c>
      <c r="V4" s="44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52.5">
      <c r="A5" s="11"/>
      <c r="B5" s="10" t="s">
        <v>16</v>
      </c>
      <c r="C5" s="443"/>
      <c r="D5" s="443"/>
      <c r="E5" s="443"/>
      <c r="F5" s="443"/>
      <c r="G5" s="444"/>
      <c r="H5" s="445"/>
      <c r="I5" s="446"/>
      <c r="J5" s="447"/>
      <c r="K5" s="444"/>
      <c r="L5" s="445"/>
      <c r="M5" s="446"/>
      <c r="N5" s="447"/>
      <c r="O5" s="444"/>
      <c r="P5" s="445"/>
      <c r="Q5" s="446"/>
      <c r="R5" s="447"/>
      <c r="S5" s="448"/>
      <c r="T5" s="445"/>
      <c r="U5" s="446"/>
      <c r="V5" s="44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>
      <c r="A6" s="6" t="s">
        <v>5</v>
      </c>
      <c r="B6" s="8"/>
      <c r="C6" s="449"/>
      <c r="D6" s="449"/>
      <c r="E6" s="449"/>
      <c r="F6" s="449"/>
      <c r="G6" s="450"/>
      <c r="H6" s="451"/>
      <c r="I6" s="452"/>
      <c r="J6" s="453"/>
      <c r="K6" s="450"/>
      <c r="L6" s="451"/>
      <c r="M6" s="452"/>
      <c r="N6" s="453"/>
      <c r="O6" s="450"/>
      <c r="P6" s="451"/>
      <c r="Q6" s="452"/>
      <c r="R6" s="453"/>
      <c r="S6" s="454"/>
      <c r="T6" s="451"/>
      <c r="U6" s="452"/>
      <c r="V6" s="453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.75">
      <c r="A7" s="6" t="s">
        <v>8</v>
      </c>
      <c r="B7" s="8"/>
      <c r="C7" s="449"/>
      <c r="D7" s="449"/>
      <c r="E7" s="449"/>
      <c r="F7" s="449"/>
      <c r="G7" s="450"/>
      <c r="H7" s="451"/>
      <c r="I7" s="452"/>
      <c r="J7" s="453"/>
      <c r="K7" s="450"/>
      <c r="L7" s="451"/>
      <c r="M7" s="452"/>
      <c r="N7" s="453"/>
      <c r="O7" s="450"/>
      <c r="P7" s="451"/>
      <c r="Q7" s="452"/>
      <c r="R7" s="453"/>
      <c r="S7" s="454"/>
      <c r="T7" s="451"/>
      <c r="U7" s="452"/>
      <c r="V7" s="453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3.5" thickBot="1">
      <c r="A8" s="7" t="s">
        <v>10</v>
      </c>
      <c r="B8" s="9"/>
      <c r="C8" s="455"/>
      <c r="D8" s="455"/>
      <c r="E8" s="455"/>
      <c r="F8" s="455"/>
      <c r="G8" s="456"/>
      <c r="H8" s="457"/>
      <c r="I8" s="458"/>
      <c r="J8" s="459"/>
      <c r="K8" s="456"/>
      <c r="L8" s="457"/>
      <c r="M8" s="458"/>
      <c r="N8" s="459"/>
      <c r="O8" s="456"/>
      <c r="P8" s="457"/>
      <c r="Q8" s="458"/>
      <c r="R8" s="459"/>
      <c r="S8" s="460"/>
      <c r="T8" s="457"/>
      <c r="U8" s="458"/>
      <c r="V8" s="45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sheetProtection/>
  <mergeCells count="51">
    <mergeCell ref="U7:V7"/>
    <mergeCell ref="C8:F8"/>
    <mergeCell ref="G8:H8"/>
    <mergeCell ref="I8:J8"/>
    <mergeCell ref="K8:L8"/>
    <mergeCell ref="M8:N8"/>
    <mergeCell ref="O8:P8"/>
    <mergeCell ref="Q8:R8"/>
    <mergeCell ref="S8:T8"/>
    <mergeCell ref="U8:V8"/>
    <mergeCell ref="S6:T6"/>
    <mergeCell ref="U6:V6"/>
    <mergeCell ref="C7:F7"/>
    <mergeCell ref="G7:H7"/>
    <mergeCell ref="I7:J7"/>
    <mergeCell ref="K7:L7"/>
    <mergeCell ref="M7:N7"/>
    <mergeCell ref="O7:P7"/>
    <mergeCell ref="Q7:R7"/>
    <mergeCell ref="S7:T7"/>
    <mergeCell ref="Q5:R5"/>
    <mergeCell ref="S5:T5"/>
    <mergeCell ref="U5:V5"/>
    <mergeCell ref="C6:F6"/>
    <mergeCell ref="G6:H6"/>
    <mergeCell ref="I6:J6"/>
    <mergeCell ref="K6:L6"/>
    <mergeCell ref="M6:N6"/>
    <mergeCell ref="O6:P6"/>
    <mergeCell ref="Q6:R6"/>
    <mergeCell ref="C5:F5"/>
    <mergeCell ref="G5:H5"/>
    <mergeCell ref="I5:J5"/>
    <mergeCell ref="K5:L5"/>
    <mergeCell ref="M5:N5"/>
    <mergeCell ref="O5:P5"/>
    <mergeCell ref="S3:V3"/>
    <mergeCell ref="G4:H4"/>
    <mergeCell ref="I4:J4"/>
    <mergeCell ref="K4:L4"/>
    <mergeCell ref="M4:N4"/>
    <mergeCell ref="O4:P4"/>
    <mergeCell ref="Q4:R4"/>
    <mergeCell ref="S4:T4"/>
    <mergeCell ref="U4:V4"/>
    <mergeCell ref="A3:A4"/>
    <mergeCell ref="B3:B4"/>
    <mergeCell ref="C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Казимова Гюльпери Джабраиловна</cp:lastModifiedBy>
  <cp:lastPrinted>2014-03-04T06:05:34Z</cp:lastPrinted>
  <dcterms:created xsi:type="dcterms:W3CDTF">2011-10-26T07:19:04Z</dcterms:created>
  <dcterms:modified xsi:type="dcterms:W3CDTF">2014-04-02T05:40:37Z</dcterms:modified>
  <cp:category/>
  <cp:version/>
  <cp:contentType/>
  <cp:contentStatus/>
</cp:coreProperties>
</file>