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3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7" i="12" l="1"/>
  <c r="D23" i="12"/>
  <c r="G27" i="12" l="1"/>
  <c r="G23" i="12"/>
  <c r="H7" i="12"/>
  <c r="H9" i="12" l="1"/>
  <c r="H8" i="12"/>
  <c r="G25" i="12" s="1"/>
  <c r="D25" i="12" l="1"/>
</calcChain>
</file>

<file path=xl/sharedStrings.xml><?xml version="1.0" encoding="utf-8"?>
<sst xmlns="http://schemas.openxmlformats.org/spreadsheetml/2006/main" count="56" uniqueCount="52">
  <si>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</si>
  <si>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</si>
  <si>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</si>
  <si>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</si>
  <si>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</si>
  <si>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</si>
  <si>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</si>
  <si>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</si>
  <si>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</si>
  <si>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</si>
  <si>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</si>
  <si>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</si>
  <si>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</si>
  <si>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</si>
  <si>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</si>
  <si>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</si>
  <si>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</si>
  <si>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</si>
  <si>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</si>
  <si>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</si>
  <si>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</si>
  <si>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</si>
  <si>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</si>
  <si>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</si>
  <si>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</si>
  <si>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</si>
  <si>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</si>
  <si>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</si>
  <si>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</si>
  <si>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</si>
  <si>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</si>
  <si>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</si>
  <si>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</si>
  <si>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</si>
  <si>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</si>
  <si>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ЮТЭК-Когалым</t>
  </si>
  <si>
    <t>г. Когалым</t>
  </si>
  <si>
    <t>РП 10 кВ № 13,
В-10 Ввод-2</t>
  </si>
  <si>
    <t>не установлена</t>
  </si>
  <si>
    <t>Причина отключения устанавливается.</t>
  </si>
  <si>
    <t>ЖО-5,
СЗ-0</t>
  </si>
  <si>
    <t>РП 10 кВ № 13,
ВЛ-10 ф. 13-22</t>
  </si>
  <si>
    <t>ТО</t>
  </si>
  <si>
    <t>Повреждение изолятора на оп.18 ф. А.</t>
  </si>
  <si>
    <t>ЮТЭК-Конда ПО "Ханты-Мансийский р-н"</t>
  </si>
  <si>
    <t>п. Выкатной</t>
  </si>
  <si>
    <t>ПС 110 кВ Выкатная, 
ВЛ-10кВ Тюли</t>
  </si>
  <si>
    <t>МТЗ, УАПВ</t>
  </si>
  <si>
    <t>На ТП-18-1018 повреждение ошиновки 10кВ и 0,4кВ (ТП на балансе ЮТЭК-РС).</t>
  </si>
  <si>
    <t>Исполнитель :  ДОДС Лаврентьев В.О.</t>
  </si>
  <si>
    <t>Итого - 3 отключения, из них в сетях ЮРЭСК - 2</t>
  </si>
  <si>
    <t>за период с 08:00 04.03.24 по 08:00 11.03.24.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</si>
</sst>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9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center" vertical="center"/>
    </xf>
    <xf numFmtId="0" fontId="63" fillId="0" borderId="7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7" sqref="H23:J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4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15.75" x14ac:dyDescent="0.2">
      <c r="A3" s="79" t="s">
        <v>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24</v>
      </c>
      <c r="M5" s="76" t="s">
        <v>25</v>
      </c>
    </row>
    <row r="6" spans="1:14" ht="52.5" customHeight="1" x14ac:dyDescent="0.2">
      <c r="A6" s="76"/>
      <c r="B6" s="76"/>
      <c r="C6" s="78"/>
      <c r="D6" s="76"/>
      <c r="E6" s="76"/>
      <c r="F6" s="40" t="s">
        <v>1</v>
      </c>
      <c r="G6" s="40" t="s">
        <v>2</v>
      </c>
      <c r="H6" s="76"/>
      <c r="I6" s="76"/>
      <c r="J6" s="81"/>
      <c r="K6" s="76"/>
      <c r="L6" s="76"/>
      <c r="M6" s="76"/>
    </row>
    <row r="7" spans="1:14" ht="42" customHeight="1" x14ac:dyDescent="0.2">
      <c r="A7" s="48">
        <v>1</v>
      </c>
      <c r="B7" s="49" t="s">
        <v>44</v>
      </c>
      <c r="C7" s="54" t="s">
        <v>45</v>
      </c>
      <c r="D7" s="55" t="s">
        <v>46</v>
      </c>
      <c r="E7" s="56" t="s">
        <v>47</v>
      </c>
      <c r="F7" s="57">
        <v>45355.567361111112</v>
      </c>
      <c r="G7" s="57">
        <v>45355.567361111112</v>
      </c>
      <c r="H7" s="43">
        <f>G7-F7</f>
        <v>0</v>
      </c>
      <c r="I7" s="45">
        <v>0</v>
      </c>
      <c r="J7" s="58" t="s">
        <v>48</v>
      </c>
      <c r="K7" s="50" t="s">
        <v>34</v>
      </c>
      <c r="L7" s="42">
        <v>-3</v>
      </c>
      <c r="M7" s="42" t="s">
        <v>34</v>
      </c>
      <c r="N7" s="18">
        <v>1</v>
      </c>
    </row>
    <row r="8" spans="1:14" ht="35.1" customHeight="1" x14ac:dyDescent="0.2">
      <c r="A8" s="48">
        <v>2</v>
      </c>
      <c r="B8" s="90" t="s">
        <v>35</v>
      </c>
      <c r="C8" s="51" t="s">
        <v>36</v>
      </c>
      <c r="D8" s="44" t="s">
        <v>37</v>
      </c>
      <c r="E8" s="52" t="s">
        <v>38</v>
      </c>
      <c r="F8" s="46">
        <v>45356.434027777781</v>
      </c>
      <c r="G8" s="46">
        <v>45356.465277777781</v>
      </c>
      <c r="H8" s="43">
        <f>G8-F8</f>
        <v>3.125E-2</v>
      </c>
      <c r="I8" s="45">
        <v>180</v>
      </c>
      <c r="J8" s="53" t="s">
        <v>39</v>
      </c>
      <c r="K8" s="50" t="s">
        <v>40</v>
      </c>
      <c r="L8" s="42">
        <v>-15</v>
      </c>
      <c r="M8" s="42" t="s">
        <v>33</v>
      </c>
      <c r="N8" s="18">
        <v>1</v>
      </c>
    </row>
    <row r="9" spans="1:14" ht="35.1" customHeight="1" x14ac:dyDescent="0.2">
      <c r="A9" s="48">
        <v>3</v>
      </c>
      <c r="B9" s="91"/>
      <c r="C9" s="51" t="s">
        <v>36</v>
      </c>
      <c r="D9" s="44" t="s">
        <v>41</v>
      </c>
      <c r="E9" s="52" t="s">
        <v>42</v>
      </c>
      <c r="F9" s="46">
        <v>45356.434027777781</v>
      </c>
      <c r="G9" s="46">
        <v>45356.523611111108</v>
      </c>
      <c r="H9" s="43">
        <f>G9-F9</f>
        <v>8.9583333327027503E-2</v>
      </c>
      <c r="I9" s="45">
        <v>204</v>
      </c>
      <c r="J9" s="47" t="s">
        <v>43</v>
      </c>
      <c r="K9" s="42">
        <v>0</v>
      </c>
      <c r="L9" s="42">
        <v>-15</v>
      </c>
      <c r="M9" s="42" t="s">
        <v>33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89" t="s">
        <v>50</v>
      </c>
      <c r="C11" s="89"/>
      <c r="D11" s="89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6" t="s">
        <v>15</v>
      </c>
      <c r="C12" s="86"/>
      <c r="D12" s="26">
        <v>1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7" t="s">
        <v>16</v>
      </c>
      <c r="C13" s="88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7" t="s">
        <v>17</v>
      </c>
      <c r="C14" s="88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4" t="s">
        <v>18</v>
      </c>
      <c r="C15" s="65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70" t="s">
        <v>12</v>
      </c>
      <c r="C16" s="71"/>
      <c r="D16" s="26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8" t="s">
        <v>18</v>
      </c>
      <c r="C17" s="69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6" t="s">
        <v>19</v>
      </c>
      <c r="C18" s="67"/>
      <c r="D18" s="26">
        <v>1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2" t="s">
        <v>20</v>
      </c>
      <c r="C19" s="63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4" t="s">
        <v>22</v>
      </c>
      <c r="C20" s="85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2" t="s">
        <v>21</v>
      </c>
      <c r="C21" s="73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60" t="s">
        <v>26</v>
      </c>
      <c r="C23" s="61"/>
      <c r="D23" s="19">
        <f>SUM(I7:I9)</f>
        <v>384</v>
      </c>
      <c r="E23" s="82" t="s">
        <v>27</v>
      </c>
      <c r="F23" s="83"/>
      <c r="G23" s="19">
        <f>SUMIF(M7:M9,"да",I7:I9)</f>
        <v>384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60" t="s">
        <v>28</v>
      </c>
      <c r="C25" s="61"/>
      <c r="D25" s="41">
        <f>SUM(H7:H9)</f>
        <v>0.1208333333270275</v>
      </c>
      <c r="E25" s="82" t="s">
        <v>29</v>
      </c>
      <c r="F25" s="83"/>
      <c r="G25" s="23">
        <f>SUMIF(M7:M9,"да",H7:H9)</f>
        <v>0.1208333333270275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60" t="s">
        <v>30</v>
      </c>
      <c r="C27" s="61"/>
      <c r="D27" s="25">
        <f>SUM(N7:N9)</f>
        <v>3</v>
      </c>
      <c r="E27" s="82" t="s">
        <v>31</v>
      </c>
      <c r="F27" s="83"/>
      <c r="G27" s="25">
        <f>SUMIF(M7:M9,"да",N7:N9)</f>
        <v>2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9" t="s">
        <v>49</v>
      </c>
      <c r="C29" s="59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5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8:B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2024-05-02T10:26:15Z</dcterms:modified>
</cp:coreProperties>
</file>