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05" windowWidth="14805" windowHeight="591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договорах'!$A$1:$F$61</definedName>
    <definedName name="_xlnm.Print_Area" localSheetId="1">'Сведения о товарах РФ'!$A$1:$G$19</definedName>
  </definedNames>
  <calcPr calcId="145621"/>
</workbook>
</file>

<file path=xl/calcChain.xml><?xml version="1.0" encoding="utf-8"?>
<calcChain xmlns="http://schemas.openxmlformats.org/spreadsheetml/2006/main">
  <c r="E50" i="3" l="1"/>
  <c r="F50" i="3" l="1"/>
  <c r="E38" i="3" l="1"/>
  <c r="F38" i="3" l="1"/>
  <c r="F39" i="3" s="1"/>
  <c r="E39" i="3" l="1"/>
  <c r="E51" i="3" s="1"/>
  <c r="E56" i="3"/>
  <c r="F56" i="3" l="1"/>
  <c r="F54" i="3" l="1"/>
  <c r="F55" i="3"/>
  <c r="F53" i="3"/>
  <c r="E54" i="3"/>
  <c r="E55" i="3"/>
  <c r="E53" i="3"/>
  <c r="F52" i="3" l="1"/>
  <c r="E52" i="3"/>
  <c r="F57" i="3" l="1"/>
  <c r="E57" i="3"/>
  <c r="F51" i="3" l="1"/>
  <c r="E49" i="3" l="1"/>
  <c r="E48" i="3" s="1"/>
  <c r="F49" i="3"/>
  <c r="F48" i="3" s="1"/>
</calcChain>
</file>

<file path=xl/comments1.xml><?xml version="1.0" encoding="utf-8"?>
<comments xmlns="http://schemas.openxmlformats.org/spreadsheetml/2006/main">
  <authors>
    <author>Автор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<sst xmlns="http://schemas.openxmlformats.org/spreadsheetml/2006/main" count="142" uniqueCount="126">
  <si>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</si>
  <si>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</si>
  <si>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</si>
  <si>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</si>
  <si>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</si>
  <si>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</si>
  <si>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</si>
  <si>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</si>
  <si>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</si>
  <si>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</si>
  <si>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</si>
  <si>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</si>
  <si>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</si>
  <si>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</si>
  <si>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</si>
  <si>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</si>
  <si>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</si>
  <si>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</si>
  <si>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</si>
  <si>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</si>
  <si>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</si>
  <si>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</si>
  <si>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</si>
  <si>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</si>
  <si>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</si>
  <si>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</si>
  <si>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</si>
  <si>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</si>
  <si>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</si>
  <si>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</si>
  <si>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</si>
  <si>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</si>
  <si>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</si>
  <si>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</si>
  <si>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</si>
  <si>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</si>
  <si>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</si>
  <si>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</si>
  <si>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</si>
  <si>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</si>
  <si>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</si>
  <si>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</si>
  <si>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</si>
  <si>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</si>
  <si>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26.51.6</t>
  </si>
  <si>
    <t>Инструменты и приборы прочие для измерения, контроля и испытаний</t>
  </si>
  <si>
    <t>27.11.4</t>
  </si>
  <si>
    <t>27.12.31</t>
  </si>
  <si>
    <t>27.32</t>
  </si>
  <si>
    <t>Трансформаторы электрические</t>
  </si>
  <si>
    <t>Панели и прочие комплекты электрической аппаратуры коммутации или защиты на напряжение не более 1 кВ</t>
  </si>
  <si>
    <t>Провода и кабели электронные и электрические прочие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</si>
  <si>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</si>
  <si>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31.09.12</t>
  </si>
  <si>
    <t>Мебель деревянная для спальни, столовой и гостиной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</si>
  <si>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марте 2024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</si>
  <si>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Оказание услуг с целью обучения персонала для нужд АО "ЮРЭСК"на 2024-2025 годы</t>
  </si>
  <si>
    <t>58601045152240000240000</t>
  </si>
  <si>
    <t>Поставка элементов питания для нужд АО "ЮРЭСК"</t>
  </si>
  <si>
    <t>58601045152240000250000</t>
  </si>
  <si>
    <t>Приобретение транспортного средства для нужд АО «ЮРЭСК»</t>
  </si>
  <si>
    <t>58601045152240000260000</t>
  </si>
  <si>
    <t>Поставка металлических изделий для изготовления стеллажей</t>
  </si>
  <si>
    <t>58601045152240000280000</t>
  </si>
  <si>
    <t>Оказание услуг мойки автотранспорта АО «ЮРЭСК»</t>
  </si>
  <si>
    <t>58601045152240000300000</t>
  </si>
  <si>
    <t>Поставка электро-бензо инструмента для нужд АО "ЮРЭСК"</t>
  </si>
  <si>
    <t>58601045152240000310000</t>
  </si>
  <si>
    <t>Поставка ГСМ для нужд Советского филиала АО "ЮРЭСК"</t>
  </si>
  <si>
    <t>58601045152240000320000</t>
  </si>
  <si>
    <t>Поставка ячейки КСО-393-03 для нужд АО "ЮРЭСК"</t>
  </si>
  <si>
    <t>58601045152240000330000</t>
  </si>
  <si>
    <t>Оказание услуг по проведению предрейсовых и послерейсовых медицинских осмотров водителей для нужд АО "ЮРЭСК"</t>
  </si>
  <si>
    <t>58601045152240000340000</t>
  </si>
  <si>
    <t>Капитальный ремонт краново-манипуляторной установки</t>
  </si>
  <si>
    <t>58601045152240000350000</t>
  </si>
  <si>
    <t>Поставка металлопроката для нужд АО "ЮРЭСК"</t>
  </si>
  <si>
    <t>58601045152240000360000</t>
  </si>
  <si>
    <t>Оказание услуг по проведению предрейсовых медицинских осмотров водителей Белоярского филиала АО «ЮРЭСК»</t>
  </si>
  <si>
    <t>58601045152240000370000</t>
  </si>
  <si>
    <t>Поставка коммутационных аппаратов для нужд АО "ЮРЭСК"</t>
  </si>
  <si>
    <t>58601045152240000380000</t>
  </si>
  <si>
    <t>Поставка трансформаторного масла для нужд АО "ЮРЭСК"</t>
  </si>
  <si>
    <t>58601045152240000390000</t>
  </si>
  <si>
    <t>Аренда нежилого помещения по адресу: п. Агириш, ул. Дзержинского, д. 16 (62,7 кв.м.) для нужд Советского филиала АО "ЮРЭСК"</t>
  </si>
  <si>
    <t>58601045152240000400000</t>
  </si>
  <si>
    <t>Оказание услуг по добровольному комплексному страхованию автотранспортных средств (КАСКО) АО «ЮРЭСК» (приобретенных в Лизинг)</t>
  </si>
  <si>
    <t>58601045152240000410000</t>
  </si>
  <si>
    <t>Поставка материалов АИИС КУЭ для нужд АО "ЮРЭСК"</t>
  </si>
  <si>
    <t>58601045152240000270000</t>
  </si>
  <si>
    <t>Обустройство спортивных объектов (5 спортивных площадок и 1 поле для минифутбола)</t>
  </si>
  <si>
    <t>58601045152240000420000</t>
  </si>
  <si>
    <t>Проведение ремонта здания комбината детского питания с приобретением оборудования</t>
  </si>
  <si>
    <t>58601045152240000430000</t>
  </si>
  <si>
    <t>Проведение ремонта кровли, фасада инженерных сетей объекта образования</t>
  </si>
  <si>
    <t>58601045152240000440000</t>
  </si>
  <si>
    <t>Выполнение проектно-изыскательских работ по строительству объектов коммунальной инфраструктуры</t>
  </si>
  <si>
    <t>58601045152240000450000</t>
  </si>
  <si>
    <t>Ремонтно-восстановительные работы на объектах системы электроснабжения</t>
  </si>
  <si>
    <t>58601045152240000460000</t>
  </si>
  <si>
    <t>Оказание услуг по модернизации и развитию личного кабинета располагающегося по web-адресу: lk.yuresk.ru для нужд АО "ЮРЭСК"</t>
  </si>
  <si>
    <t>58601045152240000470000</t>
  </si>
  <si>
    <t>Оказание услуг на заключение договора аренды доли в общедолевом имуществе</t>
  </si>
  <si>
    <t>58601045152240000480000</t>
  </si>
  <si>
    <t>Оказание услуг по использованию транспортных средств для погрузки и вывоза снега с территорий, прилегающих к ТП для нужд Советского филиала АО "ЮРЭСК"</t>
  </si>
  <si>
    <t>58601045152240000290000</t>
  </si>
  <si>
    <t>Оказание услуг по негарантийному обслуживанию изделий производства ООО "Матрица" для нужд АО "ЮРЭСК"</t>
  </si>
  <si>
    <t>58601045152240000490000</t>
  </si>
  <si>
    <t>27.90</t>
  </si>
  <si>
    <t>Оборудование электрическое прочее</t>
  </si>
  <si>
    <t>29.10.2</t>
  </si>
  <si>
    <t>автомобили легковые</t>
  </si>
  <si>
    <t>58601045152230001700000</t>
  </si>
  <si>
    <t>58601045152230001680000</t>
  </si>
  <si>
    <t>26.20.2</t>
  </si>
  <si>
    <t>Устройства запоминающие и прочие устройства хранения данных</t>
  </si>
  <si>
    <t>26.30.5</t>
  </si>
  <si>
    <t>Устройства охранной или пожарной сигнализации и аналогичная аппаратура</t>
  </si>
  <si>
    <t>26.70</t>
  </si>
  <si>
    <t>Приборы оптические и фотографическое оборудование</t>
  </si>
  <si>
    <t>27.40</t>
  </si>
  <si>
    <t>Оборудование электрическое осветительное</t>
  </si>
  <si>
    <t>31.01.12</t>
  </si>
  <si>
    <t>Мебель деревянная для офисов</t>
  </si>
  <si>
    <t>32.30.11.110</t>
  </si>
  <si>
    <t>Лыжи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</si>
</sst>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1"/>
  <sheetViews>
    <sheetView tabSelected="1" zoomScale="80" zoomScaleNormal="80" workbookViewId="0">
      <selection activeCell="F59" sqref="F59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5" t="s">
        <v>55</v>
      </c>
      <c r="B1" s="35"/>
      <c r="C1" s="35"/>
      <c r="D1" s="35"/>
      <c r="E1" s="35"/>
      <c r="F1" s="35"/>
    </row>
    <row r="3" spans="1:6" ht="33" customHeight="1" x14ac:dyDescent="0.25">
      <c r="A3" s="36" t="s">
        <v>1</v>
      </c>
      <c r="B3" s="36"/>
      <c r="C3" s="36"/>
      <c r="D3" s="36"/>
      <c r="E3" s="36"/>
      <c r="F3" s="36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45" x14ac:dyDescent="0.25">
      <c r="A6" s="15">
        <v>1</v>
      </c>
      <c r="B6" s="16" t="s">
        <v>56</v>
      </c>
      <c r="C6" s="17">
        <v>220</v>
      </c>
      <c r="D6" s="18" t="s">
        <v>57</v>
      </c>
      <c r="E6" s="22">
        <v>45352</v>
      </c>
      <c r="F6" s="19">
        <v>990516.1</v>
      </c>
    </row>
    <row r="7" spans="1:6" ht="30" x14ac:dyDescent="0.25">
      <c r="A7" s="15">
        <v>2</v>
      </c>
      <c r="B7" s="16" t="s">
        <v>58</v>
      </c>
      <c r="C7" s="17">
        <v>120</v>
      </c>
      <c r="D7" s="18" t="s">
        <v>59</v>
      </c>
      <c r="E7" s="22">
        <v>45355</v>
      </c>
      <c r="F7" s="19">
        <v>177147.6</v>
      </c>
    </row>
    <row r="8" spans="1:6" ht="30" x14ac:dyDescent="0.25">
      <c r="A8" s="15">
        <v>3</v>
      </c>
      <c r="B8" s="16" t="s">
        <v>60</v>
      </c>
      <c r="C8" s="17">
        <v>220</v>
      </c>
      <c r="D8" s="18" t="s">
        <v>61</v>
      </c>
      <c r="E8" s="22">
        <v>45355</v>
      </c>
      <c r="F8" s="19">
        <v>16577260</v>
      </c>
    </row>
    <row r="9" spans="1:6" ht="30" x14ac:dyDescent="0.25">
      <c r="A9" s="15">
        <v>4</v>
      </c>
      <c r="B9" s="16" t="s">
        <v>62</v>
      </c>
      <c r="C9" s="17">
        <v>130</v>
      </c>
      <c r="D9" s="18" t="s">
        <v>63</v>
      </c>
      <c r="E9" s="22">
        <v>45362</v>
      </c>
      <c r="F9" s="19">
        <v>297910.56</v>
      </c>
    </row>
    <row r="10" spans="1:6" ht="30" x14ac:dyDescent="0.25">
      <c r="A10" s="15">
        <v>5</v>
      </c>
      <c r="B10" s="16" t="s">
        <v>64</v>
      </c>
      <c r="C10" s="17">
        <v>131</v>
      </c>
      <c r="D10" s="18" t="s">
        <v>65</v>
      </c>
      <c r="E10" s="22">
        <v>45362</v>
      </c>
      <c r="F10" s="19">
        <v>471040</v>
      </c>
    </row>
    <row r="11" spans="1:6" ht="30" x14ac:dyDescent="0.25">
      <c r="A11" s="15">
        <v>6</v>
      </c>
      <c r="B11" s="16" t="s">
        <v>66</v>
      </c>
      <c r="C11" s="17">
        <v>130</v>
      </c>
      <c r="D11" s="18" t="s">
        <v>67</v>
      </c>
      <c r="E11" s="22">
        <v>45362</v>
      </c>
      <c r="F11" s="19">
        <v>3119112</v>
      </c>
    </row>
    <row r="12" spans="1:6" ht="30" x14ac:dyDescent="0.25">
      <c r="A12" s="15">
        <v>7</v>
      </c>
      <c r="B12" s="16" t="s">
        <v>68</v>
      </c>
      <c r="C12" s="17">
        <v>131</v>
      </c>
      <c r="D12" s="18" t="s">
        <v>69</v>
      </c>
      <c r="E12" s="22">
        <v>45366</v>
      </c>
      <c r="F12" s="19">
        <v>2669250</v>
      </c>
    </row>
    <row r="13" spans="1:6" ht="30" x14ac:dyDescent="0.25">
      <c r="A13" s="15">
        <v>8</v>
      </c>
      <c r="B13" s="16" t="s">
        <v>70</v>
      </c>
      <c r="C13" s="17">
        <v>120</v>
      </c>
      <c r="D13" s="18" t="s">
        <v>71</v>
      </c>
      <c r="E13" s="22">
        <v>45369</v>
      </c>
      <c r="F13" s="19">
        <v>146880</v>
      </c>
    </row>
    <row r="14" spans="1:6" ht="60" x14ac:dyDescent="0.25">
      <c r="A14" s="15">
        <v>9</v>
      </c>
      <c r="B14" s="16" t="s">
        <v>72</v>
      </c>
      <c r="C14" s="17">
        <v>131</v>
      </c>
      <c r="D14" s="18" t="s">
        <v>73</v>
      </c>
      <c r="E14" s="22">
        <v>45369</v>
      </c>
      <c r="F14" s="19">
        <v>335999.28</v>
      </c>
    </row>
    <row r="15" spans="1:6" ht="30" x14ac:dyDescent="0.25">
      <c r="A15" s="15">
        <v>10</v>
      </c>
      <c r="B15" s="16" t="s">
        <v>74</v>
      </c>
      <c r="C15" s="17">
        <v>220</v>
      </c>
      <c r="D15" s="18" t="s">
        <v>75</v>
      </c>
      <c r="E15" s="22">
        <v>45370</v>
      </c>
      <c r="F15" s="19">
        <v>1900000</v>
      </c>
    </row>
    <row r="16" spans="1:6" ht="30" x14ac:dyDescent="0.25">
      <c r="A16" s="15">
        <v>11</v>
      </c>
      <c r="B16" s="16" t="s">
        <v>76</v>
      </c>
      <c r="C16" s="17">
        <v>130</v>
      </c>
      <c r="D16" s="18" t="s">
        <v>77</v>
      </c>
      <c r="E16" s="22">
        <v>45373</v>
      </c>
      <c r="F16" s="19">
        <v>1113704.3999999999</v>
      </c>
    </row>
    <row r="17" spans="1:6" ht="60" x14ac:dyDescent="0.25">
      <c r="A17" s="15">
        <v>12</v>
      </c>
      <c r="B17" s="16" t="s">
        <v>78</v>
      </c>
      <c r="C17" s="17">
        <v>130</v>
      </c>
      <c r="D17" s="18" t="s">
        <v>79</v>
      </c>
      <c r="E17" s="22">
        <v>45373</v>
      </c>
      <c r="F17" s="19">
        <v>355350</v>
      </c>
    </row>
    <row r="18" spans="1:6" ht="30" x14ac:dyDescent="0.25">
      <c r="A18" s="15">
        <v>13</v>
      </c>
      <c r="B18" s="16" t="s">
        <v>80</v>
      </c>
      <c r="C18" s="17">
        <v>130</v>
      </c>
      <c r="D18" s="18" t="s">
        <v>81</v>
      </c>
      <c r="E18" s="22">
        <v>45373</v>
      </c>
      <c r="F18" s="19">
        <v>1221603.6000000001</v>
      </c>
    </row>
    <row r="19" spans="1:6" ht="30" x14ac:dyDescent="0.25">
      <c r="A19" s="15">
        <v>14</v>
      </c>
      <c r="B19" s="16" t="s">
        <v>82</v>
      </c>
      <c r="C19" s="17">
        <v>130</v>
      </c>
      <c r="D19" s="18" t="s">
        <v>83</v>
      </c>
      <c r="E19" s="22">
        <v>45373</v>
      </c>
      <c r="F19" s="19">
        <v>422862</v>
      </c>
    </row>
    <row r="20" spans="1:6" ht="60" x14ac:dyDescent="0.25">
      <c r="A20" s="15">
        <v>15</v>
      </c>
      <c r="B20" s="16" t="s">
        <v>84</v>
      </c>
      <c r="C20" s="17">
        <v>220</v>
      </c>
      <c r="D20" s="18" t="s">
        <v>85</v>
      </c>
      <c r="E20" s="22">
        <v>45371</v>
      </c>
      <c r="F20" s="19">
        <v>215531.25</v>
      </c>
    </row>
    <row r="21" spans="1:6" ht="60" x14ac:dyDescent="0.25">
      <c r="A21" s="15">
        <v>16</v>
      </c>
      <c r="B21" s="16" t="s">
        <v>86</v>
      </c>
      <c r="C21" s="17">
        <v>121</v>
      </c>
      <c r="D21" s="18" t="s">
        <v>87</v>
      </c>
      <c r="E21" s="22">
        <v>45376</v>
      </c>
      <c r="F21" s="19">
        <v>290000</v>
      </c>
    </row>
    <row r="22" spans="1:6" ht="30" x14ac:dyDescent="0.25">
      <c r="A22" s="15">
        <v>17</v>
      </c>
      <c r="B22" s="16" t="s">
        <v>88</v>
      </c>
      <c r="C22" s="17">
        <v>130</v>
      </c>
      <c r="D22" s="18" t="s">
        <v>89</v>
      </c>
      <c r="E22" s="22">
        <v>45362</v>
      </c>
      <c r="F22" s="19">
        <v>33503628</v>
      </c>
    </row>
    <row r="23" spans="1:6" ht="45" x14ac:dyDescent="0.25">
      <c r="A23" s="15">
        <v>18</v>
      </c>
      <c r="B23" s="16" t="s">
        <v>90</v>
      </c>
      <c r="C23" s="17">
        <v>220</v>
      </c>
      <c r="D23" s="18" t="s">
        <v>91</v>
      </c>
      <c r="E23" s="22">
        <v>45377</v>
      </c>
      <c r="F23" s="19">
        <v>46872000</v>
      </c>
    </row>
    <row r="24" spans="1:6" ht="45" x14ac:dyDescent="0.25">
      <c r="A24" s="15">
        <v>19</v>
      </c>
      <c r="B24" s="16" t="s">
        <v>92</v>
      </c>
      <c r="C24" s="17">
        <v>220</v>
      </c>
      <c r="D24" s="18" t="s">
        <v>93</v>
      </c>
      <c r="E24" s="22">
        <v>45373</v>
      </c>
      <c r="F24" s="19">
        <v>48129620.399999999</v>
      </c>
    </row>
    <row r="25" spans="1:6" ht="45" x14ac:dyDescent="0.25">
      <c r="A25" s="15">
        <v>20</v>
      </c>
      <c r="B25" s="16" t="s">
        <v>94</v>
      </c>
      <c r="C25" s="17">
        <v>220</v>
      </c>
      <c r="D25" s="18" t="s">
        <v>95</v>
      </c>
      <c r="E25" s="22">
        <v>45373</v>
      </c>
      <c r="F25" s="19">
        <v>125457000</v>
      </c>
    </row>
    <row r="26" spans="1:6" ht="60" x14ac:dyDescent="0.25">
      <c r="A26" s="15">
        <v>21</v>
      </c>
      <c r="B26" s="16" t="s">
        <v>96</v>
      </c>
      <c r="C26" s="17">
        <v>220</v>
      </c>
      <c r="D26" s="18" t="s">
        <v>97</v>
      </c>
      <c r="E26" s="22">
        <v>45373</v>
      </c>
      <c r="F26" s="19">
        <v>59997000</v>
      </c>
    </row>
    <row r="27" spans="1:6" ht="45" x14ac:dyDescent="0.25">
      <c r="A27" s="15">
        <v>22</v>
      </c>
      <c r="B27" s="16" t="s">
        <v>98</v>
      </c>
      <c r="C27" s="17">
        <v>220</v>
      </c>
      <c r="D27" s="18" t="s">
        <v>99</v>
      </c>
      <c r="E27" s="22">
        <v>45373</v>
      </c>
      <c r="F27" s="19">
        <v>215202000</v>
      </c>
    </row>
    <row r="28" spans="1:6" ht="60" x14ac:dyDescent="0.25">
      <c r="A28" s="15">
        <v>23</v>
      </c>
      <c r="B28" s="16" t="s">
        <v>100</v>
      </c>
      <c r="C28" s="17">
        <v>220</v>
      </c>
      <c r="D28" s="18" t="s">
        <v>101</v>
      </c>
      <c r="E28" s="22">
        <v>45378</v>
      </c>
      <c r="F28" s="19">
        <v>990000</v>
      </c>
    </row>
    <row r="29" spans="1:6" ht="45" x14ac:dyDescent="0.25">
      <c r="A29" s="15">
        <v>24</v>
      </c>
      <c r="B29" s="16" t="s">
        <v>102</v>
      </c>
      <c r="C29" s="17">
        <v>220</v>
      </c>
      <c r="D29" s="18" t="s">
        <v>103</v>
      </c>
      <c r="E29" s="22">
        <v>45380</v>
      </c>
      <c r="F29" s="19">
        <v>7076064</v>
      </c>
    </row>
    <row r="30" spans="1:6" ht="75" x14ac:dyDescent="0.25">
      <c r="A30" s="15">
        <v>25</v>
      </c>
      <c r="B30" s="16" t="s">
        <v>104</v>
      </c>
      <c r="C30" s="17">
        <v>131</v>
      </c>
      <c r="D30" s="18" t="s">
        <v>105</v>
      </c>
      <c r="E30" s="22">
        <v>45362</v>
      </c>
      <c r="F30" s="19">
        <v>668124</v>
      </c>
    </row>
    <row r="31" spans="1:6" ht="45" x14ac:dyDescent="0.25">
      <c r="A31" s="15">
        <v>26</v>
      </c>
      <c r="B31" s="16" t="s">
        <v>106</v>
      </c>
      <c r="C31" s="17">
        <v>220</v>
      </c>
      <c r="D31" s="18" t="s">
        <v>107</v>
      </c>
      <c r="E31" s="22">
        <v>45380</v>
      </c>
      <c r="F31" s="19">
        <v>594576</v>
      </c>
    </row>
    <row r="33" spans="1:6" ht="30.75" customHeight="1" x14ac:dyDescent="0.25">
      <c r="A33" s="36" t="s">
        <v>7</v>
      </c>
      <c r="B33" s="36"/>
      <c r="C33" s="36"/>
      <c r="D33" s="36"/>
      <c r="E33" s="36"/>
      <c r="F33" s="36"/>
    </row>
    <row r="35" spans="1:6" ht="75" x14ac:dyDescent="0.25">
      <c r="A35" s="2" t="s">
        <v>3</v>
      </c>
      <c r="B35" s="37" t="s">
        <v>8</v>
      </c>
      <c r="C35" s="37"/>
      <c r="D35" s="37"/>
      <c r="E35" s="2" t="s">
        <v>9</v>
      </c>
      <c r="F35" s="2" t="s">
        <v>17</v>
      </c>
    </row>
    <row r="36" spans="1:6" ht="30" customHeight="1" x14ac:dyDescent="0.25">
      <c r="A36" s="2">
        <v>27</v>
      </c>
      <c r="B36" s="38" t="s">
        <v>16</v>
      </c>
      <c r="C36" s="38"/>
      <c r="D36" s="38"/>
      <c r="E36" s="5">
        <v>0</v>
      </c>
      <c r="F36" s="4">
        <v>0</v>
      </c>
    </row>
    <row r="37" spans="1:6" ht="45" customHeight="1" x14ac:dyDescent="0.25">
      <c r="A37" s="2">
        <v>28</v>
      </c>
      <c r="B37" s="38" t="s">
        <v>18</v>
      </c>
      <c r="C37" s="38"/>
      <c r="D37" s="38"/>
      <c r="E37" s="13">
        <v>5</v>
      </c>
      <c r="F37" s="14">
        <v>2692603.1100000003</v>
      </c>
    </row>
    <row r="38" spans="1:6" ht="30" hidden="1" customHeight="1" outlineLevel="1" x14ac:dyDescent="0.25">
      <c r="A38" s="9" t="s">
        <v>32</v>
      </c>
      <c r="B38" s="40" t="s">
        <v>33</v>
      </c>
      <c r="C38" s="40"/>
      <c r="D38" s="40"/>
      <c r="E38" s="13">
        <f>COUNTIF(C6:C31,220)</f>
        <v>12</v>
      </c>
      <c r="F38" s="14">
        <f>SUMIF(C6:C31,220,F6:F31)</f>
        <v>524001567.75</v>
      </c>
    </row>
    <row r="39" spans="1:6" ht="30" hidden="1" customHeight="1" outlineLevel="1" x14ac:dyDescent="0.25">
      <c r="A39" s="12" t="s">
        <v>34</v>
      </c>
      <c r="B39" s="39" t="s">
        <v>18</v>
      </c>
      <c r="C39" s="39"/>
      <c r="D39" s="39"/>
      <c r="E39" s="30">
        <f>E37+E38</f>
        <v>17</v>
      </c>
      <c r="F39" s="31">
        <f>F38+F37</f>
        <v>526694170.86000001</v>
      </c>
    </row>
    <row r="40" spans="1:6" ht="48.75" customHeight="1" collapsed="1" x14ac:dyDescent="0.25">
      <c r="A40" s="2">
        <v>29</v>
      </c>
      <c r="B40" s="38" t="s">
        <v>19</v>
      </c>
      <c r="C40" s="38"/>
      <c r="D40" s="38"/>
      <c r="E40" s="33">
        <v>73</v>
      </c>
      <c r="F40" s="34">
        <v>3984885.74</v>
      </c>
    </row>
    <row r="41" spans="1:6" ht="75" customHeight="1" x14ac:dyDescent="0.25">
      <c r="A41" s="24">
        <v>30</v>
      </c>
      <c r="B41" s="38" t="s">
        <v>35</v>
      </c>
      <c r="C41" s="38"/>
      <c r="D41" s="38"/>
      <c r="E41" s="13">
        <v>0</v>
      </c>
      <c r="F41" s="14">
        <v>0</v>
      </c>
    </row>
    <row r="42" spans="1:6" ht="60" customHeight="1" x14ac:dyDescent="0.25">
      <c r="A42" s="32">
        <v>31</v>
      </c>
      <c r="B42" s="38" t="s">
        <v>36</v>
      </c>
      <c r="C42" s="38"/>
      <c r="D42" s="38"/>
      <c r="E42" s="13">
        <v>0</v>
      </c>
      <c r="F42" s="14">
        <v>0</v>
      </c>
    </row>
    <row r="43" spans="1:6" ht="92.25" customHeight="1" x14ac:dyDescent="0.25">
      <c r="A43" s="32">
        <v>32</v>
      </c>
      <c r="B43" s="38" t="s">
        <v>37</v>
      </c>
      <c r="C43" s="38"/>
      <c r="D43" s="38"/>
      <c r="E43" s="13">
        <v>0</v>
      </c>
      <c r="F43" s="14">
        <v>0</v>
      </c>
    </row>
    <row r="45" spans="1:6" x14ac:dyDescent="0.25">
      <c r="A45" s="36" t="s">
        <v>31</v>
      </c>
      <c r="B45" s="36"/>
      <c r="C45" s="36"/>
      <c r="D45" s="36"/>
      <c r="E45" s="36"/>
      <c r="F45" s="36"/>
    </row>
    <row r="47" spans="1:6" ht="60" x14ac:dyDescent="0.25">
      <c r="A47" s="48" t="s">
        <v>10</v>
      </c>
      <c r="B47" s="49"/>
      <c r="C47" s="49"/>
      <c r="D47" s="50"/>
      <c r="E47" s="2" t="s">
        <v>10</v>
      </c>
      <c r="F47" s="2" t="s">
        <v>20</v>
      </c>
    </row>
    <row r="48" spans="1:6" x14ac:dyDescent="0.25">
      <c r="A48" s="51" t="s">
        <v>21</v>
      </c>
      <c r="B48" s="52"/>
      <c r="C48" s="52"/>
      <c r="D48" s="53"/>
      <c r="E48" s="20">
        <f>SUM(E49:E56)</f>
        <v>104</v>
      </c>
      <c r="F48" s="21">
        <f>SUM(F49:F56)</f>
        <v>575471668.04000008</v>
      </c>
    </row>
    <row r="49" spans="1:6" ht="30" customHeight="1" x14ac:dyDescent="0.25">
      <c r="A49" s="42" t="s">
        <v>11</v>
      </c>
      <c r="B49" s="43"/>
      <c r="C49" s="43"/>
      <c r="D49" s="44"/>
      <c r="E49" s="13">
        <f>E36</f>
        <v>0</v>
      </c>
      <c r="F49" s="14">
        <f>F36</f>
        <v>0</v>
      </c>
    </row>
    <row r="50" spans="1:6" ht="30" customHeight="1" x14ac:dyDescent="0.25">
      <c r="A50" s="42" t="s">
        <v>12</v>
      </c>
      <c r="B50" s="43"/>
      <c r="C50" s="43"/>
      <c r="D50" s="44"/>
      <c r="E50" s="13">
        <f>E40</f>
        <v>73</v>
      </c>
      <c r="F50" s="14">
        <f>F40</f>
        <v>3984885.74</v>
      </c>
    </row>
    <row r="51" spans="1:6" ht="30" customHeight="1" x14ac:dyDescent="0.25">
      <c r="A51" s="42" t="s">
        <v>13</v>
      </c>
      <c r="B51" s="43"/>
      <c r="C51" s="43"/>
      <c r="D51" s="44"/>
      <c r="E51" s="13">
        <f>E39</f>
        <v>17</v>
      </c>
      <c r="F51" s="14">
        <f>F39</f>
        <v>526694170.86000001</v>
      </c>
    </row>
    <row r="52" spans="1:6" ht="75" customHeight="1" x14ac:dyDescent="0.25">
      <c r="A52" s="42" t="s">
        <v>38</v>
      </c>
      <c r="B52" s="43"/>
      <c r="C52" s="43"/>
      <c r="D52" s="44"/>
      <c r="E52" s="13">
        <f>SUM(E53:E55)</f>
        <v>0</v>
      </c>
      <c r="F52" s="14">
        <f>SUM(F53:F55)</f>
        <v>0</v>
      </c>
    </row>
    <row r="53" spans="1:6" ht="75" customHeight="1" x14ac:dyDescent="0.25">
      <c r="A53" s="45" t="s">
        <v>39</v>
      </c>
      <c r="B53" s="46"/>
      <c r="C53" s="46"/>
      <c r="D53" s="47"/>
      <c r="E53" s="13">
        <f>E41</f>
        <v>0</v>
      </c>
      <c r="F53" s="14">
        <f>F41</f>
        <v>0</v>
      </c>
    </row>
    <row r="54" spans="1:6" ht="64.5" customHeight="1" x14ac:dyDescent="0.25">
      <c r="A54" s="45" t="s">
        <v>40</v>
      </c>
      <c r="B54" s="46"/>
      <c r="C54" s="46"/>
      <c r="D54" s="47"/>
      <c r="E54" s="13">
        <f t="shared" ref="E54:F55" si="0">E42</f>
        <v>0</v>
      </c>
      <c r="F54" s="14">
        <f t="shared" si="0"/>
        <v>0</v>
      </c>
    </row>
    <row r="55" spans="1:6" ht="92.25" customHeight="1" x14ac:dyDescent="0.25">
      <c r="A55" s="45" t="s">
        <v>41</v>
      </c>
      <c r="B55" s="46"/>
      <c r="C55" s="46"/>
      <c r="D55" s="47"/>
      <c r="E55" s="13">
        <f t="shared" si="0"/>
        <v>0</v>
      </c>
      <c r="F55" s="14">
        <f t="shared" si="0"/>
        <v>0</v>
      </c>
    </row>
    <row r="56" spans="1:6" ht="45" customHeight="1" x14ac:dyDescent="0.25">
      <c r="A56" s="42" t="s">
        <v>22</v>
      </c>
      <c r="B56" s="43"/>
      <c r="C56" s="43"/>
      <c r="D56" s="44"/>
      <c r="E56" s="13">
        <f>COUNTIF(C6:C31,120)+COUNTIF(C6:C31,130)+COUNTIF(C6:C31,131)+COUNTIF(C6:C31,121)+COUNTIF(C6:C31,132)+COUNTIF(C6:C31,122)</f>
        <v>14</v>
      </c>
      <c r="F56" s="14">
        <f>SUMIF(C6:C31,120,F6:F31)+SUMIF(C6:C31,130,F6:F31)+SUMIF(C6:C31,131,F6:F31)+SUMIF(C6:C31,121,F6:F31)+SUMIF(C6:C31,132,F6:F31)+SUMIF(C6:C31,122,F6:F31)</f>
        <v>44792611.440000005</v>
      </c>
    </row>
    <row r="57" spans="1:6" ht="58.5" customHeight="1" x14ac:dyDescent="0.25">
      <c r="A57" s="45" t="s">
        <v>14</v>
      </c>
      <c r="B57" s="46"/>
      <c r="C57" s="46"/>
      <c r="D57" s="47"/>
      <c r="E57" s="13">
        <f>COUNTIF(C6:C31,131)+COUNTIF(C6:C31,121)+COUNTIF(C6:C31,132)+COUNTIF(C6:C31,122)</f>
        <v>5</v>
      </c>
      <c r="F57" s="14">
        <f>SUMIF(C6:C31,131,F6:F31)+SUMIF(C6:C31,121,F6:F31)+SUMIF(C6:C31,132,F6:F31)+SUMIF(C6:C31,122,F6:F31)</f>
        <v>4434413.28</v>
      </c>
    </row>
    <row r="60" spans="1:6" x14ac:dyDescent="0.25">
      <c r="A60" s="41" t="s">
        <v>43</v>
      </c>
      <c r="B60" s="41"/>
      <c r="C60" s="1"/>
    </row>
    <row r="61" spans="1:6" x14ac:dyDescent="0.25">
      <c r="A61" s="41" t="s">
        <v>42</v>
      </c>
      <c r="B61" s="41"/>
      <c r="C61" s="6" t="s">
        <v>0</v>
      </c>
    </row>
  </sheetData>
  <mergeCells count="26">
    <mergeCell ref="A60:B60"/>
    <mergeCell ref="A61:B61"/>
    <mergeCell ref="A56:D56"/>
    <mergeCell ref="A57:D57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1:F1"/>
    <mergeCell ref="A45:F45"/>
    <mergeCell ref="A3:F3"/>
    <mergeCell ref="A33:F33"/>
    <mergeCell ref="B35:D35"/>
    <mergeCell ref="B43:D43"/>
    <mergeCell ref="B36:D36"/>
    <mergeCell ref="B37:D37"/>
    <mergeCell ref="B40:D40"/>
    <mergeCell ref="B39:D39"/>
    <mergeCell ref="B38:D38"/>
    <mergeCell ref="B41:D41"/>
    <mergeCell ref="B42:D4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pane ySplit="2" topLeftCell="A3" activePane="bottomLeft" state="frozen"/>
      <selection pane="bottomLeft" activeCell="D14" sqref="D14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05" x14ac:dyDescent="0.25">
      <c r="A3" s="15">
        <v>40</v>
      </c>
      <c r="B3" s="18" t="s">
        <v>114</v>
      </c>
      <c r="C3" s="15" t="s">
        <v>115</v>
      </c>
      <c r="D3" s="15">
        <v>50</v>
      </c>
      <c r="E3" s="18" t="s">
        <v>52</v>
      </c>
      <c r="F3" s="29">
        <v>540</v>
      </c>
      <c r="G3" s="29">
        <v>0</v>
      </c>
    </row>
    <row r="4" spans="1:7" ht="105" x14ac:dyDescent="0.25">
      <c r="A4" s="15">
        <v>53</v>
      </c>
      <c r="B4" s="18" t="s">
        <v>116</v>
      </c>
      <c r="C4" s="15" t="s">
        <v>117</v>
      </c>
      <c r="D4" s="15">
        <v>90</v>
      </c>
      <c r="E4" s="18" t="s">
        <v>52</v>
      </c>
      <c r="F4" s="29">
        <v>24000</v>
      </c>
      <c r="G4" s="29">
        <v>0</v>
      </c>
    </row>
    <row r="5" spans="1:7" ht="105" x14ac:dyDescent="0.25">
      <c r="A5" s="15">
        <v>65</v>
      </c>
      <c r="B5" s="18" t="s">
        <v>44</v>
      </c>
      <c r="C5" s="15" t="s">
        <v>45</v>
      </c>
      <c r="D5" s="15">
        <v>90</v>
      </c>
      <c r="E5" s="18" t="s">
        <v>52</v>
      </c>
      <c r="F5" s="29">
        <v>22000</v>
      </c>
      <c r="G5" s="29">
        <v>22000</v>
      </c>
    </row>
    <row r="6" spans="1:7" ht="105" x14ac:dyDescent="0.25">
      <c r="A6" s="15">
        <v>79</v>
      </c>
      <c r="B6" s="18" t="s">
        <v>118</v>
      </c>
      <c r="C6" s="15" t="s">
        <v>119</v>
      </c>
      <c r="D6" s="15">
        <v>70</v>
      </c>
      <c r="E6" s="18" t="s">
        <v>52</v>
      </c>
      <c r="F6" s="29">
        <v>62400</v>
      </c>
      <c r="G6" s="29">
        <v>0</v>
      </c>
    </row>
    <row r="7" spans="1:7" x14ac:dyDescent="0.25">
      <c r="A7" s="15">
        <v>81</v>
      </c>
      <c r="B7" s="18" t="s">
        <v>46</v>
      </c>
      <c r="C7" s="15" t="s">
        <v>49</v>
      </c>
      <c r="D7" s="15">
        <v>80</v>
      </c>
      <c r="E7" s="18" t="s">
        <v>112</v>
      </c>
      <c r="F7" s="29">
        <v>5700000</v>
      </c>
      <c r="G7" s="29">
        <v>5700000</v>
      </c>
    </row>
    <row r="8" spans="1:7" ht="105" x14ac:dyDescent="0.25">
      <c r="A8" s="15">
        <v>87</v>
      </c>
      <c r="B8" s="18" t="s">
        <v>47</v>
      </c>
      <c r="C8" s="15" t="s">
        <v>50</v>
      </c>
      <c r="D8" s="15">
        <v>80</v>
      </c>
      <c r="E8" s="18" t="s">
        <v>52</v>
      </c>
      <c r="F8" s="29">
        <v>15329.16</v>
      </c>
      <c r="G8" s="29">
        <v>15329.16</v>
      </c>
    </row>
    <row r="9" spans="1:7" ht="30" x14ac:dyDescent="0.25">
      <c r="A9" s="15">
        <v>94</v>
      </c>
      <c r="B9" s="18" t="s">
        <v>48</v>
      </c>
      <c r="C9" s="15" t="s">
        <v>51</v>
      </c>
      <c r="D9" s="15">
        <v>80</v>
      </c>
      <c r="E9" s="18" t="s">
        <v>113</v>
      </c>
      <c r="F9" s="29">
        <v>32691447</v>
      </c>
      <c r="G9" s="29">
        <v>32691447</v>
      </c>
    </row>
    <row r="10" spans="1:7" ht="105" x14ac:dyDescent="0.25">
      <c r="A10" s="15">
        <v>95</v>
      </c>
      <c r="B10" s="18" t="s">
        <v>120</v>
      </c>
      <c r="C10" s="15" t="s">
        <v>121</v>
      </c>
      <c r="D10" s="15">
        <v>90</v>
      </c>
      <c r="E10" s="18" t="s">
        <v>52</v>
      </c>
      <c r="F10" s="29">
        <v>40320</v>
      </c>
      <c r="G10" s="29">
        <v>40320</v>
      </c>
    </row>
    <row r="11" spans="1:7" x14ac:dyDescent="0.25">
      <c r="A11" s="15">
        <v>99</v>
      </c>
      <c r="B11" s="18" t="s">
        <v>108</v>
      </c>
      <c r="C11" s="15" t="s">
        <v>109</v>
      </c>
      <c r="D11" s="15">
        <v>87</v>
      </c>
      <c r="E11" s="18" t="s">
        <v>113</v>
      </c>
      <c r="F11" s="29">
        <v>9327060.7599999998</v>
      </c>
      <c r="G11" s="29">
        <v>9327060.7599999998</v>
      </c>
    </row>
    <row r="12" spans="1:7" x14ac:dyDescent="0.25">
      <c r="A12" s="15">
        <v>185</v>
      </c>
      <c r="B12" s="18" t="s">
        <v>110</v>
      </c>
      <c r="C12" s="15" t="s">
        <v>111</v>
      </c>
      <c r="D12" s="15">
        <v>60</v>
      </c>
      <c r="E12" s="18" t="s">
        <v>61</v>
      </c>
      <c r="F12" s="29">
        <v>16577260</v>
      </c>
      <c r="G12" s="29">
        <v>16577260</v>
      </c>
    </row>
    <row r="13" spans="1:7" ht="105" x14ac:dyDescent="0.25">
      <c r="A13" s="15">
        <v>227</v>
      </c>
      <c r="B13" s="18" t="s">
        <v>122</v>
      </c>
      <c r="C13" s="15" t="s">
        <v>123</v>
      </c>
      <c r="D13" s="15">
        <v>75</v>
      </c>
      <c r="E13" s="18" t="s">
        <v>52</v>
      </c>
      <c r="F13" s="29">
        <v>12396.89</v>
      </c>
      <c r="G13" s="29">
        <v>12396.89</v>
      </c>
    </row>
    <row r="14" spans="1:7" ht="105" x14ac:dyDescent="0.25">
      <c r="A14" s="15">
        <v>231</v>
      </c>
      <c r="B14" s="18" t="s">
        <v>53</v>
      </c>
      <c r="C14" s="15" t="s">
        <v>54</v>
      </c>
      <c r="D14" s="15">
        <v>75</v>
      </c>
      <c r="E14" s="18" t="s">
        <v>52</v>
      </c>
      <c r="F14" s="29">
        <v>4914.79</v>
      </c>
      <c r="G14" s="29">
        <v>4914.79</v>
      </c>
    </row>
    <row r="15" spans="1:7" ht="105" x14ac:dyDescent="0.25">
      <c r="A15" s="15">
        <v>236</v>
      </c>
      <c r="B15" s="18" t="s">
        <v>124</v>
      </c>
      <c r="C15" s="15" t="s">
        <v>125</v>
      </c>
      <c r="D15" s="15">
        <v>65</v>
      </c>
      <c r="E15" s="18" t="s">
        <v>52</v>
      </c>
      <c r="F15" s="29">
        <v>47775</v>
      </c>
      <c r="G15" s="29">
        <v>47775</v>
      </c>
    </row>
    <row r="16" spans="1:7" x14ac:dyDescent="0.25">
      <c r="A16" s="25"/>
      <c r="B16" s="26"/>
      <c r="C16" s="27"/>
      <c r="D16" s="27"/>
      <c r="E16" s="26"/>
      <c r="F16" s="28"/>
      <c r="G16" s="28"/>
    </row>
    <row r="18" spans="1:6" x14ac:dyDescent="0.25">
      <c r="A18" s="7" t="s">
        <v>43</v>
      </c>
      <c r="B18" s="11"/>
      <c r="C18" s="1"/>
    </row>
    <row r="19" spans="1:6" x14ac:dyDescent="0.25">
      <c r="A19" s="7" t="s">
        <v>42</v>
      </c>
      <c r="B19" s="11"/>
      <c r="D19" s="6" t="s">
        <v>0</v>
      </c>
      <c r="F19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2024-04-04T08:12:27Z</dcterms:modified>
</cp:coreProperties>
</file>