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025" windowWidth="14805" windowHeight="60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договорах'!$A$1:$F$58</definedName>
    <definedName name="_xlnm.Print_Area" localSheetId="1">'Сведения о товарах РФ'!$A$1:$G$13</definedName>
  </definedNames>
  <calcPr calcId="145621"/>
</workbook>
</file>

<file path=xl/calcChain.xml><?xml version="1.0" encoding="utf-8"?>
<calcChain xmlns="http://schemas.openxmlformats.org/spreadsheetml/2006/main">
  <c r="E47" i="3" l="1"/>
  <c r="F47" i="3" l="1"/>
  <c r="E35" i="3" l="1"/>
  <c r="F35" i="3" l="1"/>
  <c r="F36" i="3" s="1"/>
  <c r="E36" i="3" l="1"/>
  <c r="E48" i="3" s="1"/>
  <c r="E53" i="3"/>
  <c r="F53" i="3" l="1"/>
  <c r="F51" i="3" l="1"/>
  <c r="F52" i="3"/>
  <c r="F50" i="3"/>
  <c r="E51" i="3"/>
  <c r="E52" i="3"/>
  <c r="E50" i="3"/>
  <c r="F49" i="3" l="1"/>
  <c r="E49" i="3"/>
  <c r="F54" i="3" l="1"/>
  <c r="E54" i="3"/>
  <c r="F48" i="3" l="1"/>
  <c r="E46" i="3" l="1"/>
  <c r="E45" i="3" s="1"/>
  <c r="F46" i="3"/>
  <c r="F45" i="3" s="1"/>
</calcChain>
</file>

<file path=xl/comments1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<sst xmlns="http://schemas.openxmlformats.org/spreadsheetml/2006/main" count="118" uniqueCount="107">
  <si>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</si>
  <si>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</si>
  <si>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</si>
  <si>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</si>
  <si>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</si>
  <si>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</si>
  <si>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</si>
  <si>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</si>
  <si>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</si>
  <si>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</si>
  <si>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</si>
  <si>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</si>
  <si>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</si>
  <si>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</si>
  <si>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</si>
  <si>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</si>
  <si>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</si>
  <si>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</si>
  <si>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</si>
  <si>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</si>
  <si>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</si>
  <si>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</si>
  <si>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</si>
  <si>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</si>
  <si>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</si>
  <si>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</si>
  <si>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</si>
  <si>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</si>
  <si>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</si>
  <si>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</si>
  <si>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</si>
  <si>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</si>
  <si>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</si>
  <si>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</si>
  <si>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</si>
  <si>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</si>
  <si>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</si>
  <si>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</si>
  <si>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</si>
  <si>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</si>
  <si>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</si>
  <si>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</si>
  <si>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</si>
  <si>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</si>
  <si>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27.90</t>
  </si>
  <si>
    <t>Оборудование электрическое прочее</t>
  </si>
  <si>
    <t>Приобретение материалов для устранения дефектов в электроустановках АО "ЮРЭСК"</t>
  </si>
  <si>
    <t>Поставка хозяйственных товаров</t>
  </si>
  <si>
    <t>Поставка переносного регистратора аварийных режимов</t>
  </si>
  <si>
    <t>Поставка модуля выпрямителя</t>
  </si>
  <si>
    <t>Поставка комплекса для проверки первичного и вторичного оборудования</t>
  </si>
  <si>
    <t>Поставка инверторного аппарата</t>
  </si>
  <si>
    <t>Поставка геодезического оборудования</t>
  </si>
  <si>
    <t>Поставка оборудования для инженерных изысканий</t>
  </si>
  <si>
    <t>Услуги по предоставлению оборудования в пользование для проведения окружного конкурса профессионального мастерства</t>
  </si>
  <si>
    <t>Выполнение работ по технологическому присоединению к системе централизованного водоснабжения здания ПС 110/35/10- «ЮМАС» Кондинского филиала АО «ЮРЭСК»</t>
  </si>
  <si>
    <t>Услуги по организации церемонии открытия и закрытия окружного конкурса профессионального мастерства</t>
  </si>
  <si>
    <t>Услуги по организации питания, питьевого режима окружного конкурса профессионального мастерства</t>
  </si>
  <si>
    <t>Услуги по организационному сопровождению окружного конкурса профессионального мастерства</t>
  </si>
  <si>
    <t>Поставка трансформаторов ТСЛ 1600 кВА 6/20 кВ</t>
  </si>
  <si>
    <t>Аренда нежилого помещения по адресу: п. Малиновский, ул. Первомайская, 9А, (56,2 кв.м.) для нужд Советского филиала</t>
  </si>
  <si>
    <t>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«ЮРЭСК» в пгт. Березово и пгт.Игрим на 2022-2025 годы (2 лота)</t>
  </si>
  <si>
    <t>Оказание услуг по обновлению АРМ «Энергосфера»</t>
  </si>
  <si>
    <t>Инжиниринговые услуги по проверке технической документации</t>
  </si>
  <si>
    <t>Выполнение наружных работ по облицовке стен и устройству кровли на блочно-модульном здании по адресу: г. Советский, ул. Коммунистическая, д. 47Б</t>
  </si>
  <si>
    <t>Выполнение работ по капитальному ремонту электросетевого оборудования в РП-№10 «Учхоз колледж» 2 x 1000 кВА, ив. №000001510, г. Ханты-Мансийск</t>
  </si>
  <si>
    <t>Организация стратегической (пленарной) сессии в г. Нижневартовске</t>
  </si>
  <si>
    <t>Поставка ГСМ для автотранспорта Кондинского филиала АО «ЮРЭСК» в селе Болчары</t>
  </si>
  <si>
    <t>Поставка материалов для проведения строительно-монтажных работ на электросетевых объектах</t>
  </si>
  <si>
    <t>58601045152230001550000</t>
  </si>
  <si>
    <t>58601045152230001560000</t>
  </si>
  <si>
    <t>58601045152230001570000</t>
  </si>
  <si>
    <t>58601045152230001580000</t>
  </si>
  <si>
    <t>58601045152230001590000</t>
  </si>
  <si>
    <t>58601045152230001600000</t>
  </si>
  <si>
    <t>58601045152230001610000</t>
  </si>
  <si>
    <t>58601045152230001620000</t>
  </si>
  <si>
    <t>58601045152230001630000</t>
  </si>
  <si>
    <t>58601045152230001640000</t>
  </si>
  <si>
    <t>58601045152230001650000</t>
  </si>
  <si>
    <t>58601045152230001660000</t>
  </si>
  <si>
    <t>58601045152230001670000</t>
  </si>
  <si>
    <t>58601045152230001700000</t>
  </si>
  <si>
    <t>58601045152230001710000</t>
  </si>
  <si>
    <t>58601045152230001720000</t>
  </si>
  <si>
    <t>58601045152230001730000</t>
  </si>
  <si>
    <t>58601045152230001740000</t>
  </si>
  <si>
    <t>58601045152230001750000</t>
  </si>
  <si>
    <t>58601045152230001760000</t>
  </si>
  <si>
    <t>58601045152230001690000</t>
  </si>
  <si>
    <t>58601045152230001770000</t>
  </si>
  <si>
    <t>58601045152230001680000</t>
  </si>
  <si>
    <t>27.11.4</t>
  </si>
  <si>
    <t>Трансформаторы электрические</t>
  </si>
  <si>
    <t>27.90.31.110</t>
  </si>
  <si>
    <t>Машины и оборудование электрические для пайки мягким и твердым припоем и сварки</t>
  </si>
  <si>
    <t>58601045152230001010000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</si>
  <si>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</si>
  <si>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</t>
  </si>
  <si>
    <t>26.30.3</t>
  </si>
  <si>
    <t>Части и комплектующие коммуникационного оборудования</t>
  </si>
  <si>
    <t>26.30.5</t>
  </si>
  <si>
    <t>Устройства охранной или пожарной сигнализации и аналогичная аппаратура</t>
  </si>
  <si>
    <t>27.40</t>
  </si>
  <si>
    <t>Оборудование электрическое осветительное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</si>
  <si>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</si>
  <si>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октябре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</si>
</sst>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tabSelected="1" zoomScale="80" zoomScaleNormal="80" workbookViewId="0">
      <selection sqref="A1:F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8" t="s">
        <v>106</v>
      </c>
      <c r="B1" s="48"/>
      <c r="C1" s="48"/>
      <c r="D1" s="48"/>
      <c r="E1" s="48"/>
      <c r="F1" s="48"/>
    </row>
    <row r="3" spans="1:6" ht="33" customHeight="1" x14ac:dyDescent="0.25">
      <c r="A3" s="49" t="s">
        <v>1</v>
      </c>
      <c r="B3" s="49"/>
      <c r="C3" s="49"/>
      <c r="D3" s="49"/>
      <c r="E3" s="49"/>
      <c r="F3" s="49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45" x14ac:dyDescent="0.25">
      <c r="A6" s="15">
        <v>1</v>
      </c>
      <c r="B6" s="16" t="s">
        <v>46</v>
      </c>
      <c r="C6" s="17">
        <v>120</v>
      </c>
      <c r="D6" s="18" t="s">
        <v>69</v>
      </c>
      <c r="E6" s="22">
        <v>45202</v>
      </c>
      <c r="F6" s="19">
        <v>3573600</v>
      </c>
    </row>
    <row r="7" spans="1:6" x14ac:dyDescent="0.25">
      <c r="A7" s="15">
        <v>2</v>
      </c>
      <c r="B7" s="16" t="s">
        <v>47</v>
      </c>
      <c r="C7" s="17">
        <v>130</v>
      </c>
      <c r="D7" s="18" t="s">
        <v>70</v>
      </c>
      <c r="E7" s="22">
        <v>45202</v>
      </c>
      <c r="F7" s="19">
        <v>1165127.6399999999</v>
      </c>
    </row>
    <row r="8" spans="1:6" ht="30" x14ac:dyDescent="0.25">
      <c r="A8" s="15">
        <v>3</v>
      </c>
      <c r="B8" s="16" t="s">
        <v>48</v>
      </c>
      <c r="C8" s="17">
        <v>131</v>
      </c>
      <c r="D8" s="18" t="s">
        <v>71</v>
      </c>
      <c r="E8" s="22">
        <v>45202</v>
      </c>
      <c r="F8" s="19">
        <v>428400</v>
      </c>
    </row>
    <row r="9" spans="1:6" x14ac:dyDescent="0.25">
      <c r="A9" s="15">
        <v>4</v>
      </c>
      <c r="B9" s="16" t="s">
        <v>49</v>
      </c>
      <c r="C9" s="17">
        <v>131</v>
      </c>
      <c r="D9" s="18" t="s">
        <v>72</v>
      </c>
      <c r="E9" s="22">
        <v>45202</v>
      </c>
      <c r="F9" s="19">
        <v>127200</v>
      </c>
    </row>
    <row r="10" spans="1:6" ht="45" x14ac:dyDescent="0.25">
      <c r="A10" s="15">
        <v>5</v>
      </c>
      <c r="B10" s="16" t="s">
        <v>50</v>
      </c>
      <c r="C10" s="17">
        <v>131</v>
      </c>
      <c r="D10" s="18" t="s">
        <v>73</v>
      </c>
      <c r="E10" s="22">
        <v>45202</v>
      </c>
      <c r="F10" s="19">
        <v>1910702</v>
      </c>
    </row>
    <row r="11" spans="1:6" x14ac:dyDescent="0.25">
      <c r="A11" s="15">
        <v>6</v>
      </c>
      <c r="B11" s="16" t="s">
        <v>51</v>
      </c>
      <c r="C11" s="17">
        <v>130</v>
      </c>
      <c r="D11" s="18" t="s">
        <v>74</v>
      </c>
      <c r="E11" s="22">
        <v>45202</v>
      </c>
      <c r="F11" s="19">
        <v>182133.6</v>
      </c>
    </row>
    <row r="12" spans="1:6" ht="30" x14ac:dyDescent="0.25">
      <c r="A12" s="15">
        <v>7</v>
      </c>
      <c r="B12" s="16" t="s">
        <v>52</v>
      </c>
      <c r="C12" s="17">
        <v>130</v>
      </c>
      <c r="D12" s="18" t="s">
        <v>75</v>
      </c>
      <c r="E12" s="22">
        <v>45202</v>
      </c>
      <c r="F12" s="19">
        <v>1296150</v>
      </c>
    </row>
    <row r="13" spans="1:6" ht="30" x14ac:dyDescent="0.25">
      <c r="A13" s="15">
        <v>8</v>
      </c>
      <c r="B13" s="16" t="s">
        <v>53</v>
      </c>
      <c r="C13" s="17">
        <v>130</v>
      </c>
      <c r="D13" s="18" t="s">
        <v>76</v>
      </c>
      <c r="E13" s="22">
        <v>45202</v>
      </c>
      <c r="F13" s="19">
        <v>952502.16</v>
      </c>
    </row>
    <row r="14" spans="1:6" ht="60" x14ac:dyDescent="0.25">
      <c r="A14" s="15">
        <v>9</v>
      </c>
      <c r="B14" s="16" t="s">
        <v>54</v>
      </c>
      <c r="C14" s="17">
        <v>220</v>
      </c>
      <c r="D14" s="18" t="s">
        <v>77</v>
      </c>
      <c r="E14" s="22">
        <v>45201</v>
      </c>
      <c r="F14" s="19">
        <v>2527706</v>
      </c>
    </row>
    <row r="15" spans="1:6" ht="90" x14ac:dyDescent="0.25">
      <c r="A15" s="15">
        <v>10</v>
      </c>
      <c r="B15" s="16" t="s">
        <v>55</v>
      </c>
      <c r="C15" s="17">
        <v>220</v>
      </c>
      <c r="D15" s="18" t="s">
        <v>78</v>
      </c>
      <c r="E15" s="22">
        <v>45201</v>
      </c>
      <c r="F15" s="19">
        <v>434232</v>
      </c>
    </row>
    <row r="16" spans="1:6" ht="60" x14ac:dyDescent="0.25">
      <c r="A16" s="15">
        <v>11</v>
      </c>
      <c r="B16" s="16" t="s">
        <v>56</v>
      </c>
      <c r="C16" s="17">
        <v>220</v>
      </c>
      <c r="D16" s="18" t="s">
        <v>79</v>
      </c>
      <c r="E16" s="22">
        <v>45203</v>
      </c>
      <c r="F16" s="19">
        <v>800000</v>
      </c>
    </row>
    <row r="17" spans="1:6" ht="60" x14ac:dyDescent="0.25">
      <c r="A17" s="15">
        <v>12</v>
      </c>
      <c r="B17" s="16" t="s">
        <v>57</v>
      </c>
      <c r="C17" s="17">
        <v>220</v>
      </c>
      <c r="D17" s="18" t="s">
        <v>80</v>
      </c>
      <c r="E17" s="22">
        <v>45203</v>
      </c>
      <c r="F17" s="19">
        <v>990000</v>
      </c>
    </row>
    <row r="18" spans="1:6" ht="45" x14ac:dyDescent="0.25">
      <c r="A18" s="15">
        <v>13</v>
      </c>
      <c r="B18" s="16" t="s">
        <v>58</v>
      </c>
      <c r="C18" s="17">
        <v>220</v>
      </c>
      <c r="D18" s="18" t="s">
        <v>81</v>
      </c>
      <c r="E18" s="22">
        <v>45205</v>
      </c>
      <c r="F18" s="19">
        <v>410655</v>
      </c>
    </row>
    <row r="19" spans="1:6" ht="30" x14ac:dyDescent="0.25">
      <c r="A19" s="15">
        <v>14</v>
      </c>
      <c r="B19" s="16" t="s">
        <v>59</v>
      </c>
      <c r="C19" s="17">
        <v>220</v>
      </c>
      <c r="D19" s="18" t="s">
        <v>82</v>
      </c>
      <c r="E19" s="22">
        <v>45222</v>
      </c>
      <c r="F19" s="19">
        <v>5700000</v>
      </c>
    </row>
    <row r="20" spans="1:6" ht="60" x14ac:dyDescent="0.25">
      <c r="A20" s="15">
        <v>15</v>
      </c>
      <c r="B20" s="16" t="s">
        <v>60</v>
      </c>
      <c r="C20" s="17">
        <v>220</v>
      </c>
      <c r="D20" s="18" t="s">
        <v>83</v>
      </c>
      <c r="E20" s="22">
        <v>45224</v>
      </c>
      <c r="F20" s="19">
        <v>216621.03</v>
      </c>
    </row>
    <row r="21" spans="1:6" ht="105" x14ac:dyDescent="0.25">
      <c r="A21" s="15">
        <v>16</v>
      </c>
      <c r="B21" s="16" t="s">
        <v>61</v>
      </c>
      <c r="C21" s="17">
        <v>220</v>
      </c>
      <c r="D21" s="18" t="s">
        <v>84</v>
      </c>
      <c r="E21" s="22">
        <v>45222</v>
      </c>
      <c r="F21" s="19">
        <v>332572</v>
      </c>
    </row>
    <row r="22" spans="1:6" ht="30" x14ac:dyDescent="0.25">
      <c r="A22" s="15">
        <v>17</v>
      </c>
      <c r="B22" s="16" t="s">
        <v>62</v>
      </c>
      <c r="C22" s="17">
        <v>220</v>
      </c>
      <c r="D22" s="18" t="s">
        <v>85</v>
      </c>
      <c r="E22" s="22">
        <v>45225</v>
      </c>
      <c r="F22" s="19">
        <v>5279104</v>
      </c>
    </row>
    <row r="23" spans="1:6" ht="30" x14ac:dyDescent="0.25">
      <c r="A23" s="15">
        <v>18</v>
      </c>
      <c r="B23" s="16" t="s">
        <v>63</v>
      </c>
      <c r="C23" s="17">
        <v>131</v>
      </c>
      <c r="D23" s="18" t="s">
        <v>86</v>
      </c>
      <c r="E23" s="22">
        <v>45226</v>
      </c>
      <c r="F23" s="19">
        <v>2700000</v>
      </c>
    </row>
    <row r="24" spans="1:6" ht="75" x14ac:dyDescent="0.25">
      <c r="A24" s="15">
        <v>19</v>
      </c>
      <c r="B24" s="16" t="s">
        <v>64</v>
      </c>
      <c r="C24" s="17">
        <v>130</v>
      </c>
      <c r="D24" s="18" t="s">
        <v>87</v>
      </c>
      <c r="E24" s="22">
        <v>45229</v>
      </c>
      <c r="F24" s="19">
        <v>420000</v>
      </c>
    </row>
    <row r="25" spans="1:6" ht="75" x14ac:dyDescent="0.25">
      <c r="A25" s="15">
        <v>20</v>
      </c>
      <c r="B25" s="16" t="s">
        <v>65</v>
      </c>
      <c r="C25" s="17">
        <v>220</v>
      </c>
      <c r="D25" s="18" t="s">
        <v>88</v>
      </c>
      <c r="E25" s="22">
        <v>45226</v>
      </c>
      <c r="F25" s="19">
        <v>6360000</v>
      </c>
    </row>
    <row r="26" spans="1:6" ht="45" x14ac:dyDescent="0.25">
      <c r="A26" s="15">
        <v>21</v>
      </c>
      <c r="B26" s="16" t="s">
        <v>66</v>
      </c>
      <c r="C26" s="17">
        <v>220</v>
      </c>
      <c r="D26" s="18" t="s">
        <v>89</v>
      </c>
      <c r="E26" s="22">
        <v>45209</v>
      </c>
      <c r="F26" s="19">
        <v>618500</v>
      </c>
    </row>
    <row r="27" spans="1:6" ht="45" x14ac:dyDescent="0.25">
      <c r="A27" s="15">
        <v>22</v>
      </c>
      <c r="B27" s="16" t="s">
        <v>67</v>
      </c>
      <c r="C27" s="17">
        <v>220</v>
      </c>
      <c r="D27" s="18" t="s">
        <v>90</v>
      </c>
      <c r="E27" s="22">
        <v>45230</v>
      </c>
      <c r="F27" s="19">
        <v>330360</v>
      </c>
    </row>
    <row r="28" spans="1:6" ht="45" x14ac:dyDescent="0.25">
      <c r="A28" s="15">
        <v>23</v>
      </c>
      <c r="B28" s="16" t="s">
        <v>68</v>
      </c>
      <c r="C28" s="17">
        <v>130</v>
      </c>
      <c r="D28" s="18" t="s">
        <v>91</v>
      </c>
      <c r="E28" s="22">
        <v>45209</v>
      </c>
      <c r="F28" s="19">
        <v>526566842.77999997</v>
      </c>
    </row>
    <row r="30" spans="1:6" ht="30.75" customHeight="1" x14ac:dyDescent="0.25">
      <c r="A30" s="49" t="s">
        <v>7</v>
      </c>
      <c r="B30" s="49"/>
      <c r="C30" s="49"/>
      <c r="D30" s="49"/>
      <c r="E30" s="49"/>
      <c r="F30" s="49"/>
    </row>
    <row r="32" spans="1:6" ht="75" x14ac:dyDescent="0.25">
      <c r="A32" s="2" t="s">
        <v>3</v>
      </c>
      <c r="B32" s="50" t="s">
        <v>8</v>
      </c>
      <c r="C32" s="50"/>
      <c r="D32" s="50"/>
      <c r="E32" s="2" t="s">
        <v>9</v>
      </c>
      <c r="F32" s="2" t="s">
        <v>17</v>
      </c>
    </row>
    <row r="33" spans="1:6" ht="30" customHeight="1" x14ac:dyDescent="0.25">
      <c r="A33" s="2">
        <v>24</v>
      </c>
      <c r="B33" s="51" t="s">
        <v>16</v>
      </c>
      <c r="C33" s="51"/>
      <c r="D33" s="51"/>
      <c r="E33" s="5">
        <v>0</v>
      </c>
      <c r="F33" s="4">
        <v>0</v>
      </c>
    </row>
    <row r="34" spans="1:6" ht="45" customHeight="1" x14ac:dyDescent="0.25">
      <c r="A34" s="2">
        <v>25</v>
      </c>
      <c r="B34" s="51" t="s">
        <v>18</v>
      </c>
      <c r="C34" s="51"/>
      <c r="D34" s="51"/>
      <c r="E34" s="13">
        <v>3</v>
      </c>
      <c r="F34" s="14">
        <v>2345793.16</v>
      </c>
    </row>
    <row r="35" spans="1:6" ht="30" hidden="1" customHeight="1" outlineLevel="1" x14ac:dyDescent="0.25">
      <c r="A35" s="9" t="s">
        <v>32</v>
      </c>
      <c r="B35" s="53" t="s">
        <v>33</v>
      </c>
      <c r="C35" s="53"/>
      <c r="D35" s="53"/>
      <c r="E35" s="13">
        <f>COUNTIF(C6:C28,220)</f>
        <v>12</v>
      </c>
      <c r="F35" s="14">
        <f>SUMIF(C6:C28,220,F6:F28)</f>
        <v>23999750.030000001</v>
      </c>
    </row>
    <row r="36" spans="1:6" ht="30" hidden="1" customHeight="1" outlineLevel="1" x14ac:dyDescent="0.25">
      <c r="A36" s="12" t="s">
        <v>34</v>
      </c>
      <c r="B36" s="52" t="s">
        <v>18</v>
      </c>
      <c r="C36" s="52"/>
      <c r="D36" s="52"/>
      <c r="E36" s="30">
        <f>E34+E35</f>
        <v>15</v>
      </c>
      <c r="F36" s="31">
        <f>F35+F34</f>
        <v>26345543.190000001</v>
      </c>
    </row>
    <row r="37" spans="1:6" ht="48.75" customHeight="1" collapsed="1" x14ac:dyDescent="0.25">
      <c r="A37" s="2">
        <v>26</v>
      </c>
      <c r="B37" s="51" t="s">
        <v>19</v>
      </c>
      <c r="C37" s="51"/>
      <c r="D37" s="51"/>
      <c r="E37" s="33">
        <v>47</v>
      </c>
      <c r="F37" s="34">
        <v>2909249.05</v>
      </c>
    </row>
    <row r="38" spans="1:6" ht="75" customHeight="1" x14ac:dyDescent="0.25">
      <c r="A38" s="24">
        <v>27</v>
      </c>
      <c r="B38" s="51" t="s">
        <v>35</v>
      </c>
      <c r="C38" s="51"/>
      <c r="D38" s="51"/>
      <c r="E38" s="13">
        <v>0</v>
      </c>
      <c r="F38" s="14">
        <v>0</v>
      </c>
    </row>
    <row r="39" spans="1:6" ht="60" customHeight="1" x14ac:dyDescent="0.25">
      <c r="A39" s="32">
        <v>28</v>
      </c>
      <c r="B39" s="51" t="s">
        <v>36</v>
      </c>
      <c r="C39" s="51"/>
      <c r="D39" s="51"/>
      <c r="E39" s="13">
        <v>0</v>
      </c>
      <c r="F39" s="14">
        <v>0</v>
      </c>
    </row>
    <row r="40" spans="1:6" ht="92.25" customHeight="1" x14ac:dyDescent="0.25">
      <c r="A40" s="32">
        <v>29</v>
      </c>
      <c r="B40" s="51" t="s">
        <v>37</v>
      </c>
      <c r="C40" s="51"/>
      <c r="D40" s="51"/>
      <c r="E40" s="13">
        <v>0</v>
      </c>
      <c r="F40" s="14">
        <v>0</v>
      </c>
    </row>
    <row r="42" spans="1:6" x14ac:dyDescent="0.25">
      <c r="A42" s="49" t="s">
        <v>31</v>
      </c>
      <c r="B42" s="49"/>
      <c r="C42" s="49"/>
      <c r="D42" s="49"/>
      <c r="E42" s="49"/>
      <c r="F42" s="49"/>
    </row>
    <row r="44" spans="1:6" ht="60" x14ac:dyDescent="0.25">
      <c r="A44" s="42" t="s">
        <v>10</v>
      </c>
      <c r="B44" s="43"/>
      <c r="C44" s="43"/>
      <c r="D44" s="44"/>
      <c r="E44" s="2" t="s">
        <v>10</v>
      </c>
      <c r="F44" s="2" t="s">
        <v>20</v>
      </c>
    </row>
    <row r="45" spans="1:6" x14ac:dyDescent="0.25">
      <c r="A45" s="45" t="s">
        <v>21</v>
      </c>
      <c r="B45" s="46"/>
      <c r="C45" s="46"/>
      <c r="D45" s="47"/>
      <c r="E45" s="20">
        <f>SUM(E46:E53)</f>
        <v>73</v>
      </c>
      <c r="F45" s="21">
        <f>SUM(F46:F53)</f>
        <v>568577450.41999996</v>
      </c>
    </row>
    <row r="46" spans="1:6" ht="30" customHeight="1" x14ac:dyDescent="0.25">
      <c r="A46" s="36" t="s">
        <v>11</v>
      </c>
      <c r="B46" s="37"/>
      <c r="C46" s="37"/>
      <c r="D46" s="38"/>
      <c r="E46" s="13">
        <f>E33</f>
        <v>0</v>
      </c>
      <c r="F46" s="14">
        <f>F33</f>
        <v>0</v>
      </c>
    </row>
    <row r="47" spans="1:6" ht="30" customHeight="1" x14ac:dyDescent="0.25">
      <c r="A47" s="36" t="s">
        <v>12</v>
      </c>
      <c r="B47" s="37"/>
      <c r="C47" s="37"/>
      <c r="D47" s="38"/>
      <c r="E47" s="13">
        <f>E37</f>
        <v>47</v>
      </c>
      <c r="F47" s="14">
        <f>F37</f>
        <v>2909249.05</v>
      </c>
    </row>
    <row r="48" spans="1:6" ht="30" customHeight="1" x14ac:dyDescent="0.25">
      <c r="A48" s="36" t="s">
        <v>13</v>
      </c>
      <c r="B48" s="37"/>
      <c r="C48" s="37"/>
      <c r="D48" s="38"/>
      <c r="E48" s="13">
        <f>E36</f>
        <v>15</v>
      </c>
      <c r="F48" s="14">
        <f>F36</f>
        <v>26345543.190000001</v>
      </c>
    </row>
    <row r="49" spans="1:6" ht="75" customHeight="1" x14ac:dyDescent="0.25">
      <c r="A49" s="36" t="s">
        <v>38</v>
      </c>
      <c r="B49" s="37"/>
      <c r="C49" s="37"/>
      <c r="D49" s="38"/>
      <c r="E49" s="13">
        <f>SUM(E50:E52)</f>
        <v>0</v>
      </c>
      <c r="F49" s="14">
        <f>SUM(F50:F52)</f>
        <v>0</v>
      </c>
    </row>
    <row r="50" spans="1:6" ht="75" customHeight="1" x14ac:dyDescent="0.25">
      <c r="A50" s="39" t="s">
        <v>39</v>
      </c>
      <c r="B50" s="40"/>
      <c r="C50" s="40"/>
      <c r="D50" s="41"/>
      <c r="E50" s="13">
        <f>E38</f>
        <v>0</v>
      </c>
      <c r="F50" s="14">
        <f>F38</f>
        <v>0</v>
      </c>
    </row>
    <row r="51" spans="1:6" ht="64.5" customHeight="1" x14ac:dyDescent="0.25">
      <c r="A51" s="39" t="s">
        <v>40</v>
      </c>
      <c r="B51" s="40"/>
      <c r="C51" s="40"/>
      <c r="D51" s="41"/>
      <c r="E51" s="13">
        <f t="shared" ref="E51:F52" si="0">E39</f>
        <v>0</v>
      </c>
      <c r="F51" s="14">
        <f t="shared" si="0"/>
        <v>0</v>
      </c>
    </row>
    <row r="52" spans="1:6" ht="92.25" customHeight="1" x14ac:dyDescent="0.25">
      <c r="A52" s="39" t="s">
        <v>41</v>
      </c>
      <c r="B52" s="40"/>
      <c r="C52" s="40"/>
      <c r="D52" s="41"/>
      <c r="E52" s="13">
        <f t="shared" si="0"/>
        <v>0</v>
      </c>
      <c r="F52" s="14">
        <f t="shared" si="0"/>
        <v>0</v>
      </c>
    </row>
    <row r="53" spans="1:6" ht="45" customHeight="1" x14ac:dyDescent="0.25">
      <c r="A53" s="36" t="s">
        <v>22</v>
      </c>
      <c r="B53" s="37"/>
      <c r="C53" s="37"/>
      <c r="D53" s="38"/>
      <c r="E53" s="13">
        <f>COUNTIF(C6:C28,120)+COUNTIF(C6:C28,130)+COUNTIF(C6:C28,131)+COUNTIF(C6:C28,121)+COUNTIF(C6:C28,132)+COUNTIF(C6:C28,122)</f>
        <v>11</v>
      </c>
      <c r="F53" s="14">
        <f>SUMIF(C6:C28,120,F6:F28)+SUMIF(C6:C28,130,F6:F28)+SUMIF(C6:C28,131,F6:F28)+SUMIF(C6:C28,121,F6:F28)+SUMIF(C6:C28,132,F6:F28)+SUMIF(C6:C28,122,F6:F28)</f>
        <v>539322658.17999995</v>
      </c>
    </row>
    <row r="54" spans="1:6" ht="58.5" customHeight="1" x14ac:dyDescent="0.25">
      <c r="A54" s="39" t="s">
        <v>14</v>
      </c>
      <c r="B54" s="40"/>
      <c r="C54" s="40"/>
      <c r="D54" s="41"/>
      <c r="E54" s="13">
        <f>COUNTIF(C6:C28,131)+COUNTIF(C6:C28,121)+COUNTIF(C6:C28,132)+COUNTIF(C6:C28,122)</f>
        <v>4</v>
      </c>
      <c r="F54" s="14">
        <f>SUMIF(C6:C28,131,F6:F28)+SUMIF(C6:C28,121,F6:F28)+SUMIF(C6:C28,132,F6:F28)+SUMIF(C6:C28,122,F6:F28)</f>
        <v>5166302</v>
      </c>
    </row>
    <row r="57" spans="1:6" x14ac:dyDescent="0.25">
      <c r="A57" s="35" t="s">
        <v>43</v>
      </c>
      <c r="B57" s="35"/>
      <c r="C57" s="1"/>
    </row>
    <row r="58" spans="1:6" x14ac:dyDescent="0.25">
      <c r="A58" s="35" t="s">
        <v>42</v>
      </c>
      <c r="B58" s="35"/>
      <c r="C58" s="6" t="s">
        <v>0</v>
      </c>
    </row>
  </sheetData>
  <mergeCells count="26">
    <mergeCell ref="A1:F1"/>
    <mergeCell ref="A42:F42"/>
    <mergeCell ref="A3:F3"/>
    <mergeCell ref="A30:F30"/>
    <mergeCell ref="B32:D32"/>
    <mergeCell ref="B40:D40"/>
    <mergeCell ref="B33:D33"/>
    <mergeCell ref="B34:D34"/>
    <mergeCell ref="B37:D37"/>
    <mergeCell ref="B36:D36"/>
    <mergeCell ref="B35:D35"/>
    <mergeCell ref="B38:D38"/>
    <mergeCell ref="B39:D39"/>
    <mergeCell ref="A57:B57"/>
    <mergeCell ref="A58:B58"/>
    <mergeCell ref="A53:D53"/>
    <mergeCell ref="A54:D54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Normal="100" zoomScaleSheetLayoutView="100" workbookViewId="0">
      <pane ySplit="2" topLeftCell="A6" activePane="bottomLeft" state="frozen"/>
      <selection pane="bottomLeft" activeCell="A4" sqref="A4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17</v>
      </c>
      <c r="B3" s="18" t="s">
        <v>97</v>
      </c>
      <c r="C3" s="15" t="s">
        <v>98</v>
      </c>
      <c r="D3" s="15">
        <v>90</v>
      </c>
      <c r="E3" s="18" t="s">
        <v>105</v>
      </c>
      <c r="F3" s="29">
        <v>57000</v>
      </c>
      <c r="G3" s="29">
        <v>57000</v>
      </c>
    </row>
    <row r="4" spans="1:7" ht="105" x14ac:dyDescent="0.25">
      <c r="A4" s="15">
        <v>51</v>
      </c>
      <c r="B4" s="18" t="s">
        <v>99</v>
      </c>
      <c r="C4" s="15" t="s">
        <v>100</v>
      </c>
      <c r="D4" s="15">
        <v>1</v>
      </c>
      <c r="E4" s="18" t="s">
        <v>105</v>
      </c>
      <c r="F4" s="29">
        <v>14653.56</v>
      </c>
      <c r="G4" s="29">
        <v>0</v>
      </c>
    </row>
    <row r="5" spans="1:7" ht="105" x14ac:dyDescent="0.25">
      <c r="A5" s="15">
        <v>53</v>
      </c>
      <c r="B5" s="18" t="s">
        <v>101</v>
      </c>
      <c r="C5" s="15" t="s">
        <v>102</v>
      </c>
      <c r="D5" s="15">
        <v>90</v>
      </c>
      <c r="E5" s="18" t="s">
        <v>105</v>
      </c>
      <c r="F5" s="29">
        <v>44000</v>
      </c>
      <c r="G5" s="29">
        <v>0</v>
      </c>
    </row>
    <row r="6" spans="1:7" x14ac:dyDescent="0.25">
      <c r="A6" s="15">
        <v>81</v>
      </c>
      <c r="B6" s="18" t="s">
        <v>92</v>
      </c>
      <c r="C6" s="15" t="s">
        <v>93</v>
      </c>
      <c r="D6" s="15">
        <v>80</v>
      </c>
      <c r="E6" s="18" t="s">
        <v>96</v>
      </c>
      <c r="F6" s="29">
        <v>4056150.34</v>
      </c>
      <c r="G6" s="29">
        <v>4056150.34</v>
      </c>
    </row>
    <row r="7" spans="1:7" ht="105" x14ac:dyDescent="0.25">
      <c r="A7" s="15">
        <v>95</v>
      </c>
      <c r="B7" s="18" t="s">
        <v>103</v>
      </c>
      <c r="C7" s="15" t="s">
        <v>104</v>
      </c>
      <c r="D7" s="15">
        <v>90</v>
      </c>
      <c r="E7" s="18" t="s">
        <v>105</v>
      </c>
      <c r="F7" s="29">
        <v>88000</v>
      </c>
      <c r="G7" s="29">
        <v>88000</v>
      </c>
    </row>
    <row r="8" spans="1:7" x14ac:dyDescent="0.25">
      <c r="A8" s="15">
        <v>99</v>
      </c>
      <c r="B8" s="18" t="s">
        <v>44</v>
      </c>
      <c r="C8" s="15" t="s">
        <v>45</v>
      </c>
      <c r="D8" s="15">
        <v>87</v>
      </c>
      <c r="E8" s="18" t="s">
        <v>74</v>
      </c>
      <c r="F8" s="29">
        <v>182133.6</v>
      </c>
      <c r="G8" s="29">
        <v>0</v>
      </c>
    </row>
    <row r="9" spans="1:7" ht="15" customHeight="1" x14ac:dyDescent="0.25">
      <c r="A9" s="15">
        <v>100</v>
      </c>
      <c r="B9" s="18" t="s">
        <v>94</v>
      </c>
      <c r="C9" s="15" t="s">
        <v>95</v>
      </c>
      <c r="D9" s="15">
        <v>70</v>
      </c>
      <c r="E9" s="18" t="s">
        <v>74</v>
      </c>
      <c r="F9" s="29">
        <v>182133.6</v>
      </c>
      <c r="G9" s="29">
        <v>0</v>
      </c>
    </row>
    <row r="10" spans="1:7" x14ac:dyDescent="0.25">
      <c r="A10" s="25"/>
      <c r="B10" s="26"/>
      <c r="C10" s="27"/>
      <c r="D10" s="27"/>
      <c r="E10" s="26"/>
      <c r="F10" s="28"/>
      <c r="G10" s="28"/>
    </row>
    <row r="12" spans="1:7" x14ac:dyDescent="0.25">
      <c r="A12" s="7" t="s">
        <v>43</v>
      </c>
      <c r="B12" s="11"/>
      <c r="C12" s="1"/>
    </row>
    <row r="13" spans="1:7" x14ac:dyDescent="0.25">
      <c r="A13" s="7" t="s">
        <v>42</v>
      </c>
      <c r="B13" s="11"/>
      <c r="D13" s="6" t="s">
        <v>0</v>
      </c>
      <c r="F13" s="23"/>
    </row>
    <row r="15" spans="1:7" x14ac:dyDescent="0.25">
      <c r="F15" s="23"/>
      <c r="G15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2023-11-08T04:47:34Z</dcterms:modified>
</cp:coreProperties>
</file>