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45" windowWidth="14805" windowHeight="657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договорах'!$A$1:$F$56</definedName>
    <definedName name="_xlnm.Print_Area" localSheetId="1">'Сведения о товарах РФ'!$A$1:$G$17</definedName>
  </definedNames>
  <calcPr calcId="145621"/>
</workbook>
</file>

<file path=xl/calcChain.xml><?xml version="1.0" encoding="utf-8"?>
<calcChain xmlns="http://schemas.openxmlformats.org/spreadsheetml/2006/main">
  <c r="E45" i="3" l="1"/>
  <c r="F45" i="3"/>
  <c r="E33" i="3" l="1"/>
  <c r="F33" i="3" l="1"/>
  <c r="F34" i="3" s="1"/>
  <c r="E34" i="3" l="1"/>
  <c r="E46" i="3" s="1"/>
  <c r="E51" i="3"/>
  <c r="F51" i="3" l="1"/>
  <c r="F49" i="3" l="1"/>
  <c r="F50" i="3"/>
  <c r="F48" i="3"/>
  <c r="E49" i="3"/>
  <c r="E50" i="3"/>
  <c r="E48" i="3"/>
  <c r="F47" i="3" l="1"/>
  <c r="E47" i="3"/>
  <c r="F52" i="3" l="1"/>
  <c r="E52" i="3"/>
  <c r="F46" i="3" l="1"/>
  <c r="E44" i="3" l="1"/>
  <c r="E43" i="3" s="1"/>
  <c r="F44" i="3"/>
  <c r="F43" i="3" s="1"/>
</calcChain>
</file>

<file path=xl/comments1.xml><?xml version="1.0" encoding="utf-8"?>
<comments xmlns="http://schemas.openxmlformats.org/spreadsheetml/2006/main">
  <authors>
    <author>Автор</author>
  </authors>
  <commentList>
    <comment ref="B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<sst xmlns="http://schemas.openxmlformats.org/spreadsheetml/2006/main" count="127" uniqueCount="111">
  <si>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</si>
  <si>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</si>
  <si>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</si>
  <si>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</si>
  <si>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</si>
  <si>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</si>
  <si>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</si>
  <si>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</si>
  <si>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</si>
  <si>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</si>
  <si>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</si>
  <si>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</si>
  <si>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</si>
  <si>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</si>
  <si>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</si>
  <si>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</si>
  <si>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</si>
  <si>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</si>
  <si>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</si>
  <si>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</si>
  <si>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</si>
  <si>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</si>
  <si>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</si>
  <si>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</si>
  <si>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</si>
  <si>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</si>
  <si>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</si>
  <si>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</si>
  <si>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</si>
  <si>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</si>
  <si>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</si>
  <si>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</si>
  <si>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</si>
  <si>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</si>
  <si>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</si>
  <si>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</si>
  <si>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</si>
  <si>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</si>
  <si>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</si>
  <si>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</si>
  <si>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</si>
  <si>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</si>
  <si>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</si>
  <si>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</si>
  <si>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</si>
  <si>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27.90</t>
  </si>
  <si>
    <t>Оборудование электрическое прочее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</si>
  <si>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марте 2023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</si>
  <si>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оказание охранных услуг в п.г.т. Междуреченский, ул. Кондинская, 34Б</t>
  </si>
  <si>
    <t>58601045152230000310000</t>
  </si>
  <si>
    <t>оказание охранных услуг в п. Лорба, Октябрьский район ПС 110/10 "Лорба"</t>
  </si>
  <si>
    <t>58601045152230000350000</t>
  </si>
  <si>
    <t>оказание охранных услуг в г. Ханты-Мансийск, ул. Ленина, 52/1, г. Ханты-Мансийск, ул. Газовиков, д.7;</t>
  </si>
  <si>
    <t>58601045152230000360000</t>
  </si>
  <si>
    <t>оказание охранных услуг в г. Югорск, ул. Геологов 8А</t>
  </si>
  <si>
    <t>58601045152230000340000</t>
  </si>
  <si>
    <t>на право заключения договора на поставку арматуры для монтажа кабелей для нужд АО «ЮРЭСК».</t>
  </si>
  <si>
    <t>58601045152230000370000</t>
  </si>
  <si>
    <t>на поставку средств от укусов насекомых, смывающих и обезжиривающих средств для нужд АО «ЮРЭСК»</t>
  </si>
  <si>
    <t>58601045152230000380000</t>
  </si>
  <si>
    <t>Оказание услуг по организации обучения по профессиональной переподготовке для нужд АО "ЮРЭСК"</t>
  </si>
  <si>
    <t>58601045152230000390000</t>
  </si>
  <si>
    <t>Поставка цветочных композиций</t>
  </si>
  <si>
    <t>58601045152230000410000</t>
  </si>
  <si>
    <t>оказание охранных услуг в г. Белоярский, ул. Центральная, д. 33.</t>
  </si>
  <si>
    <t>58601045152230000320000</t>
  </si>
  <si>
    <t>Поставка замков, навесных приспособлений для дверей и окон</t>
  </si>
  <si>
    <t>58601045152230000420000</t>
  </si>
  <si>
    <t>Поставка арматуры для ВЛ</t>
  </si>
  <si>
    <t>58601045152230000430000</t>
  </si>
  <si>
    <t>Оказание услуг по технической поддержке программного комплекса АСУРЭО</t>
  </si>
  <si>
    <t>58601045152230000440000</t>
  </si>
  <si>
    <t>Поставка комплектующих к силовым трансформаторам</t>
  </si>
  <si>
    <t>58601045152230000450000</t>
  </si>
  <si>
    <t>Поставка офисной мебели</t>
  </si>
  <si>
    <t>58601045152230000460000</t>
  </si>
  <si>
    <t>на право заключения договора на поставку металлопроката для нужд АО «ЮРЭСК».</t>
  </si>
  <si>
    <t>58601045152230000470000</t>
  </si>
  <si>
    <t>Поставка канатов, тросов, веревок</t>
  </si>
  <si>
    <t>58601045152230000480000</t>
  </si>
  <si>
    <t>Поставка ГСМ для автотранспорта Советского филиала АО «ЮРЭСК» весенне-летний период</t>
  </si>
  <si>
    <t>58601045152230000490000</t>
  </si>
  <si>
    <t>на право заключения договора на поставку измерительных приборов для нужд АО «ЮРЭСК».</t>
  </si>
  <si>
    <t>58601045152230000500000</t>
  </si>
  <si>
    <t>Оказание услуг по использованию транспортных средств для погрузки и вывоза снега с территорий, прилегающих к ТП для нужд Советского филиала</t>
  </si>
  <si>
    <t>58601045152230000400000</t>
  </si>
  <si>
    <t>Выполнение работ по метрологическому обеспечению АИИС КУЭ АО «ЮРЭСК»</t>
  </si>
  <si>
    <t>58601045152230000520000</t>
  </si>
  <si>
    <t>Поставка щебня для выполнения работ по благоустройству территории производственной базы участка электрических сетей в с. Болчары Кондинского филиала АО «ЮРЭСК»</t>
  </si>
  <si>
    <t>58601045152230000510000</t>
  </si>
  <si>
    <t>26.20.16</t>
  </si>
  <si>
    <t>Устройства ввода или вывода, содержащие или не содержащие в одном корпусе запоминающие устройства</t>
  </si>
  <si>
    <t>26.20.17</t>
  </si>
  <si>
    <t>Мониторы и проекторы, преимущественно используемые в системах автоматической обработки данных</t>
  </si>
  <si>
    <t>26.30.11.120</t>
  </si>
  <si>
    <t>Средства связи, выполняющие функцию цифровых транспортных систем</t>
  </si>
  <si>
    <t>26.30.4</t>
  </si>
  <si>
    <t>Антенны и антенные отражатели всех видов и их части; части передающей радио- и телевизионной аппаратуры и телевизионных камер</t>
  </si>
  <si>
    <t>26.30.5</t>
  </si>
  <si>
    <t>Устройства охранной или пожарной сигнализации и аналогичная аппаратура</t>
  </si>
  <si>
    <t>26.40.20.122, 26.40</t>
  </si>
  <si>
    <t>Техника бытовая электронная, Приемники телевизионные (телевизоры) цветного изображения с жидкокристаллическим экраном, плазменной панелью</t>
  </si>
  <si>
    <t>26.51.5</t>
  </si>
  <si>
    <t>Приборы для контроля прочих физических величин</t>
  </si>
  <si>
    <t>26.51.6, 26.51.63.130</t>
  </si>
  <si>
    <t>Инструменты и приборы прочие для измерения, контроля и испытаний, Счетчики производства или потребления электроэнергии</t>
  </si>
  <si>
    <t>27.12.1</t>
  </si>
  <si>
    <t>Устройства для коммутации или защиты электрических цепей на напряжение более 1 кВ</t>
  </si>
  <si>
    <t>27.40</t>
  </si>
  <si>
    <t>Оборудование электрическое осветительное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</si>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</sst>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6"/>
  <sheetViews>
    <sheetView tabSelected="1" zoomScale="80" zoomScaleNormal="80" workbookViewId="0">
      <selection activeCell="I11" sqref="I11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47" t="s">
        <v>47</v>
      </c>
      <c r="B1" s="47"/>
      <c r="C1" s="47"/>
      <c r="D1" s="47"/>
      <c r="E1" s="47"/>
      <c r="F1" s="47"/>
    </row>
    <row r="3" spans="1:6" ht="33" customHeight="1" x14ac:dyDescent="0.25">
      <c r="A3" s="48" t="s">
        <v>3</v>
      </c>
      <c r="B3" s="48"/>
      <c r="C3" s="48"/>
      <c r="D3" s="48"/>
      <c r="E3" s="48"/>
      <c r="F3" s="48"/>
    </row>
    <row r="5" spans="1:6" ht="100.5" customHeight="1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30" x14ac:dyDescent="0.25">
      <c r="A6" s="15">
        <v>1</v>
      </c>
      <c r="B6" s="16" t="s">
        <v>48</v>
      </c>
      <c r="C6" s="17">
        <v>120</v>
      </c>
      <c r="D6" s="18" t="s">
        <v>49</v>
      </c>
      <c r="E6" s="22">
        <v>44986</v>
      </c>
      <c r="F6" s="19">
        <v>1806336</v>
      </c>
    </row>
    <row r="7" spans="1:6" ht="30" x14ac:dyDescent="0.25">
      <c r="A7" s="15">
        <v>2</v>
      </c>
      <c r="B7" s="16" t="s">
        <v>50</v>
      </c>
      <c r="C7" s="17">
        <v>120</v>
      </c>
      <c r="D7" s="18" t="s">
        <v>51</v>
      </c>
      <c r="E7" s="22">
        <v>44986</v>
      </c>
      <c r="F7" s="19">
        <v>389832.73</v>
      </c>
    </row>
    <row r="8" spans="1:6" ht="45" x14ac:dyDescent="0.25">
      <c r="A8" s="15">
        <v>3</v>
      </c>
      <c r="B8" s="16" t="s">
        <v>52</v>
      </c>
      <c r="C8" s="17">
        <v>120</v>
      </c>
      <c r="D8" s="18" t="s">
        <v>53</v>
      </c>
      <c r="E8" s="22">
        <v>44986</v>
      </c>
      <c r="F8" s="19">
        <v>1251648</v>
      </c>
    </row>
    <row r="9" spans="1:6" ht="30" x14ac:dyDescent="0.25">
      <c r="A9" s="15">
        <v>4</v>
      </c>
      <c r="B9" s="16" t="s">
        <v>54</v>
      </c>
      <c r="C9" s="17">
        <v>120</v>
      </c>
      <c r="D9" s="18" t="s">
        <v>55</v>
      </c>
      <c r="E9" s="22">
        <v>44986</v>
      </c>
      <c r="F9" s="19">
        <v>3135797.35</v>
      </c>
    </row>
    <row r="10" spans="1:6" ht="45" x14ac:dyDescent="0.25">
      <c r="A10" s="15">
        <v>5</v>
      </c>
      <c r="B10" s="16" t="s">
        <v>56</v>
      </c>
      <c r="C10" s="17">
        <v>130</v>
      </c>
      <c r="D10" s="18" t="s">
        <v>57</v>
      </c>
      <c r="E10" s="22">
        <v>44994</v>
      </c>
      <c r="F10" s="19">
        <v>1815770.4</v>
      </c>
    </row>
    <row r="11" spans="1:6" ht="60" x14ac:dyDescent="0.25">
      <c r="A11" s="15">
        <v>6</v>
      </c>
      <c r="B11" s="16" t="s">
        <v>58</v>
      </c>
      <c r="C11" s="17">
        <v>130</v>
      </c>
      <c r="D11" s="18" t="s">
        <v>59</v>
      </c>
      <c r="E11" s="22">
        <v>44995</v>
      </c>
      <c r="F11" s="19">
        <v>517375.2</v>
      </c>
    </row>
    <row r="12" spans="1:6" ht="45" x14ac:dyDescent="0.25">
      <c r="A12" s="15">
        <v>7</v>
      </c>
      <c r="B12" s="16" t="s">
        <v>60</v>
      </c>
      <c r="C12" s="17">
        <v>220</v>
      </c>
      <c r="D12" s="18" t="s">
        <v>61</v>
      </c>
      <c r="E12" s="22">
        <v>44995</v>
      </c>
      <c r="F12" s="19">
        <v>1100000</v>
      </c>
    </row>
    <row r="13" spans="1:6" x14ac:dyDescent="0.25">
      <c r="A13" s="15">
        <v>8</v>
      </c>
      <c r="B13" s="16" t="s">
        <v>62</v>
      </c>
      <c r="C13" s="17">
        <v>220</v>
      </c>
      <c r="D13" s="18" t="s">
        <v>63</v>
      </c>
      <c r="E13" s="22">
        <v>45000</v>
      </c>
      <c r="F13" s="19">
        <v>288800</v>
      </c>
    </row>
    <row r="14" spans="1:6" ht="30" x14ac:dyDescent="0.25">
      <c r="A14" s="15">
        <v>9</v>
      </c>
      <c r="B14" s="16" t="s">
        <v>64</v>
      </c>
      <c r="C14" s="17">
        <v>120</v>
      </c>
      <c r="D14" s="18" t="s">
        <v>65</v>
      </c>
      <c r="E14" s="22">
        <v>44986</v>
      </c>
      <c r="F14" s="19">
        <v>1159488</v>
      </c>
    </row>
    <row r="15" spans="1:6" ht="30" x14ac:dyDescent="0.25">
      <c r="A15" s="15">
        <v>10</v>
      </c>
      <c r="B15" s="16" t="s">
        <v>66</v>
      </c>
      <c r="C15" s="17">
        <v>130</v>
      </c>
      <c r="D15" s="18" t="s">
        <v>67</v>
      </c>
      <c r="E15" s="22">
        <v>45002</v>
      </c>
      <c r="F15" s="19">
        <v>145095</v>
      </c>
    </row>
    <row r="16" spans="1:6" x14ac:dyDescent="0.25">
      <c r="A16" s="15">
        <v>11</v>
      </c>
      <c r="B16" s="16" t="s">
        <v>68</v>
      </c>
      <c r="C16" s="17">
        <v>130</v>
      </c>
      <c r="D16" s="18" t="s">
        <v>69</v>
      </c>
      <c r="E16" s="22">
        <v>45005</v>
      </c>
      <c r="F16" s="19">
        <v>2010811.8</v>
      </c>
    </row>
    <row r="17" spans="1:6" ht="45" x14ac:dyDescent="0.25">
      <c r="A17" s="15">
        <v>12</v>
      </c>
      <c r="B17" s="16" t="s">
        <v>70</v>
      </c>
      <c r="C17" s="17">
        <v>220</v>
      </c>
      <c r="D17" s="18" t="s">
        <v>71</v>
      </c>
      <c r="E17" s="22">
        <v>45005</v>
      </c>
      <c r="F17" s="19">
        <v>147960</v>
      </c>
    </row>
    <row r="18" spans="1:6" ht="30" x14ac:dyDescent="0.25">
      <c r="A18" s="15">
        <v>13</v>
      </c>
      <c r="B18" s="16" t="s">
        <v>72</v>
      </c>
      <c r="C18" s="17">
        <v>130</v>
      </c>
      <c r="D18" s="18" t="s">
        <v>73</v>
      </c>
      <c r="E18" s="22">
        <v>45009</v>
      </c>
      <c r="F18" s="19">
        <v>635288</v>
      </c>
    </row>
    <row r="19" spans="1:6" x14ac:dyDescent="0.25">
      <c r="A19" s="15">
        <v>14</v>
      </c>
      <c r="B19" s="16" t="s">
        <v>74</v>
      </c>
      <c r="C19" s="17">
        <v>132</v>
      </c>
      <c r="D19" s="18" t="s">
        <v>75</v>
      </c>
      <c r="E19" s="22">
        <v>45012</v>
      </c>
      <c r="F19" s="19">
        <v>2453101</v>
      </c>
    </row>
    <row r="20" spans="1:6" ht="45" x14ac:dyDescent="0.25">
      <c r="A20" s="15">
        <v>15</v>
      </c>
      <c r="B20" s="16" t="s">
        <v>76</v>
      </c>
      <c r="C20" s="17">
        <v>130</v>
      </c>
      <c r="D20" s="18" t="s">
        <v>77</v>
      </c>
      <c r="E20" s="22">
        <v>45012</v>
      </c>
      <c r="F20" s="19">
        <v>3198008.4</v>
      </c>
    </row>
    <row r="21" spans="1:6" x14ac:dyDescent="0.25">
      <c r="A21" s="15">
        <v>16</v>
      </c>
      <c r="B21" s="16" t="s">
        <v>78</v>
      </c>
      <c r="C21" s="17">
        <v>130</v>
      </c>
      <c r="D21" s="18" t="s">
        <v>79</v>
      </c>
      <c r="E21" s="22">
        <v>45012</v>
      </c>
      <c r="F21" s="19">
        <v>109812</v>
      </c>
    </row>
    <row r="22" spans="1:6" ht="45" x14ac:dyDescent="0.25">
      <c r="A22" s="15">
        <v>17</v>
      </c>
      <c r="B22" s="16" t="s">
        <v>80</v>
      </c>
      <c r="C22" s="17">
        <v>121</v>
      </c>
      <c r="D22" s="18" t="s">
        <v>81</v>
      </c>
      <c r="E22" s="22">
        <v>45012</v>
      </c>
      <c r="F22" s="19">
        <v>4948197.22</v>
      </c>
    </row>
    <row r="23" spans="1:6" ht="45" x14ac:dyDescent="0.25">
      <c r="A23" s="15">
        <v>18</v>
      </c>
      <c r="B23" s="16" t="s">
        <v>82</v>
      </c>
      <c r="C23" s="17">
        <v>130</v>
      </c>
      <c r="D23" s="18" t="s">
        <v>83</v>
      </c>
      <c r="E23" s="22">
        <v>45013</v>
      </c>
      <c r="F23" s="19">
        <v>1723294.58</v>
      </c>
    </row>
    <row r="24" spans="1:6" ht="75" x14ac:dyDescent="0.25">
      <c r="A24" s="15">
        <v>19</v>
      </c>
      <c r="B24" s="16" t="s">
        <v>84</v>
      </c>
      <c r="C24" s="17">
        <v>121</v>
      </c>
      <c r="D24" s="18" t="s">
        <v>85</v>
      </c>
      <c r="E24" s="22">
        <v>44999</v>
      </c>
      <c r="F24" s="19">
        <v>548856</v>
      </c>
    </row>
    <row r="25" spans="1:6" ht="45" x14ac:dyDescent="0.25">
      <c r="A25" s="15">
        <v>20</v>
      </c>
      <c r="B25" s="16" t="s">
        <v>86</v>
      </c>
      <c r="C25" s="17">
        <v>120</v>
      </c>
      <c r="D25" s="18" t="s">
        <v>87</v>
      </c>
      <c r="E25" s="22">
        <v>45016</v>
      </c>
      <c r="F25" s="19">
        <v>870000</v>
      </c>
    </row>
    <row r="26" spans="1:6" ht="75" x14ac:dyDescent="0.25">
      <c r="A26" s="15">
        <v>21</v>
      </c>
      <c r="B26" s="16" t="s">
        <v>88</v>
      </c>
      <c r="C26" s="17">
        <v>220</v>
      </c>
      <c r="D26" s="18" t="s">
        <v>89</v>
      </c>
      <c r="E26" s="22">
        <v>45013</v>
      </c>
      <c r="F26" s="19">
        <v>513240</v>
      </c>
    </row>
    <row r="28" spans="1:6" ht="30.75" customHeight="1" x14ac:dyDescent="0.25">
      <c r="A28" s="48" t="s">
        <v>9</v>
      </c>
      <c r="B28" s="48"/>
      <c r="C28" s="48"/>
      <c r="D28" s="48"/>
      <c r="E28" s="48"/>
      <c r="F28" s="48"/>
    </row>
    <row r="30" spans="1:6" ht="75" x14ac:dyDescent="0.25">
      <c r="A30" s="2" t="s">
        <v>5</v>
      </c>
      <c r="B30" s="49" t="s">
        <v>10</v>
      </c>
      <c r="C30" s="49"/>
      <c r="D30" s="49"/>
      <c r="E30" s="2" t="s">
        <v>11</v>
      </c>
      <c r="F30" s="2" t="s">
        <v>19</v>
      </c>
    </row>
    <row r="31" spans="1:6" ht="30" customHeight="1" x14ac:dyDescent="0.25">
      <c r="A31" s="2">
        <v>22</v>
      </c>
      <c r="B31" s="50" t="s">
        <v>18</v>
      </c>
      <c r="C31" s="50"/>
      <c r="D31" s="50"/>
      <c r="E31" s="5">
        <v>0</v>
      </c>
      <c r="F31" s="4">
        <v>0</v>
      </c>
    </row>
    <row r="32" spans="1:6" ht="45" customHeight="1" x14ac:dyDescent="0.25">
      <c r="A32" s="2">
        <v>23</v>
      </c>
      <c r="B32" s="50" t="s">
        <v>20</v>
      </c>
      <c r="C32" s="50"/>
      <c r="D32" s="50"/>
      <c r="E32" s="13">
        <v>1</v>
      </c>
      <c r="F32" s="14">
        <v>77866.03</v>
      </c>
    </row>
    <row r="33" spans="1:6" ht="30" hidden="1" customHeight="1" outlineLevel="1" x14ac:dyDescent="0.25">
      <c r="A33" s="9" t="s">
        <v>34</v>
      </c>
      <c r="B33" s="52" t="s">
        <v>35</v>
      </c>
      <c r="C33" s="52"/>
      <c r="D33" s="52"/>
      <c r="E33" s="13">
        <f>COUNTIF(C6:C26,220)</f>
        <v>4</v>
      </c>
      <c r="F33" s="14">
        <f>SUMIF(C6:C26,220,F6:F26)</f>
        <v>2050000</v>
      </c>
    </row>
    <row r="34" spans="1:6" ht="30" hidden="1" customHeight="1" outlineLevel="1" x14ac:dyDescent="0.25">
      <c r="A34" s="12" t="s">
        <v>36</v>
      </c>
      <c r="B34" s="51" t="s">
        <v>20</v>
      </c>
      <c r="C34" s="51"/>
      <c r="D34" s="51"/>
      <c r="E34" s="31">
        <f>E32+E33</f>
        <v>5</v>
      </c>
      <c r="F34" s="32">
        <f>F33+F32</f>
        <v>2127866.0299999998</v>
      </c>
    </row>
    <row r="35" spans="1:6" ht="48.75" customHeight="1" collapsed="1" x14ac:dyDescent="0.25">
      <c r="A35" s="2">
        <v>24</v>
      </c>
      <c r="B35" s="50" t="s">
        <v>21</v>
      </c>
      <c r="C35" s="50"/>
      <c r="D35" s="50"/>
      <c r="E35" s="13">
        <v>30</v>
      </c>
      <c r="F35" s="14">
        <v>1985697.04</v>
      </c>
    </row>
    <row r="36" spans="1:6" ht="75" customHeight="1" x14ac:dyDescent="0.25">
      <c r="A36" s="24">
        <v>25</v>
      </c>
      <c r="B36" s="50" t="s">
        <v>37</v>
      </c>
      <c r="C36" s="50"/>
      <c r="D36" s="50"/>
      <c r="E36" s="13">
        <v>0</v>
      </c>
      <c r="F36" s="14">
        <v>0</v>
      </c>
    </row>
    <row r="37" spans="1:6" ht="60" customHeight="1" x14ac:dyDescent="0.25">
      <c r="A37" s="33">
        <v>26</v>
      </c>
      <c r="B37" s="50" t="s">
        <v>38</v>
      </c>
      <c r="C37" s="50"/>
      <c r="D37" s="50"/>
      <c r="E37" s="13">
        <v>0</v>
      </c>
      <c r="F37" s="14">
        <v>0</v>
      </c>
    </row>
    <row r="38" spans="1:6" ht="92.25" customHeight="1" x14ac:dyDescent="0.25">
      <c r="A38" s="33">
        <v>27</v>
      </c>
      <c r="B38" s="50" t="s">
        <v>39</v>
      </c>
      <c r="C38" s="50"/>
      <c r="D38" s="50"/>
      <c r="E38" s="13">
        <v>0</v>
      </c>
      <c r="F38" s="14">
        <v>0</v>
      </c>
    </row>
    <row r="40" spans="1:6" x14ac:dyDescent="0.25">
      <c r="A40" s="48" t="s">
        <v>33</v>
      </c>
      <c r="B40" s="48"/>
      <c r="C40" s="48"/>
      <c r="D40" s="48"/>
      <c r="E40" s="48"/>
      <c r="F40" s="48"/>
    </row>
    <row r="42" spans="1:6" ht="60" x14ac:dyDescent="0.25">
      <c r="A42" s="41" t="s">
        <v>12</v>
      </c>
      <c r="B42" s="42"/>
      <c r="C42" s="42"/>
      <c r="D42" s="43"/>
      <c r="E42" s="2" t="s">
        <v>12</v>
      </c>
      <c r="F42" s="2" t="s">
        <v>22</v>
      </c>
    </row>
    <row r="43" spans="1:6" x14ac:dyDescent="0.25">
      <c r="A43" s="44" t="s">
        <v>23</v>
      </c>
      <c r="B43" s="45"/>
      <c r="C43" s="45"/>
      <c r="D43" s="46"/>
      <c r="E43" s="20">
        <f>SUM(E44:E51)</f>
        <v>52</v>
      </c>
      <c r="F43" s="21">
        <f>SUM(F44:F51)</f>
        <v>30832274.75</v>
      </c>
    </row>
    <row r="44" spans="1:6" ht="30" customHeight="1" x14ac:dyDescent="0.25">
      <c r="A44" s="35" t="s">
        <v>13</v>
      </c>
      <c r="B44" s="36"/>
      <c r="C44" s="36"/>
      <c r="D44" s="37"/>
      <c r="E44" s="13">
        <f>E31</f>
        <v>0</v>
      </c>
      <c r="F44" s="14">
        <f>F31</f>
        <v>0</v>
      </c>
    </row>
    <row r="45" spans="1:6" ht="30" customHeight="1" x14ac:dyDescent="0.25">
      <c r="A45" s="35" t="s">
        <v>14</v>
      </c>
      <c r="B45" s="36"/>
      <c r="C45" s="36"/>
      <c r="D45" s="37"/>
      <c r="E45" s="13">
        <f>E35</f>
        <v>30</v>
      </c>
      <c r="F45" s="14">
        <f>F35</f>
        <v>1985697.04</v>
      </c>
    </row>
    <row r="46" spans="1:6" ht="30" customHeight="1" x14ac:dyDescent="0.25">
      <c r="A46" s="35" t="s">
        <v>15</v>
      </c>
      <c r="B46" s="36"/>
      <c r="C46" s="36"/>
      <c r="D46" s="37"/>
      <c r="E46" s="13">
        <f>E34</f>
        <v>5</v>
      </c>
      <c r="F46" s="14">
        <f>F34</f>
        <v>2127866.0299999998</v>
      </c>
    </row>
    <row r="47" spans="1:6" ht="75" customHeight="1" x14ac:dyDescent="0.25">
      <c r="A47" s="35" t="s">
        <v>40</v>
      </c>
      <c r="B47" s="36"/>
      <c r="C47" s="36"/>
      <c r="D47" s="37"/>
      <c r="E47" s="13">
        <f>SUM(E48:E50)</f>
        <v>0</v>
      </c>
      <c r="F47" s="14">
        <f>SUM(F48:F50)</f>
        <v>0</v>
      </c>
    </row>
    <row r="48" spans="1:6" ht="75" customHeight="1" x14ac:dyDescent="0.25">
      <c r="A48" s="38" t="s">
        <v>41</v>
      </c>
      <c r="B48" s="39"/>
      <c r="C48" s="39"/>
      <c r="D48" s="40"/>
      <c r="E48" s="13">
        <f>E36</f>
        <v>0</v>
      </c>
      <c r="F48" s="14">
        <f>F36</f>
        <v>0</v>
      </c>
    </row>
    <row r="49" spans="1:6" ht="64.5" customHeight="1" x14ac:dyDescent="0.25">
      <c r="A49" s="38" t="s">
        <v>42</v>
      </c>
      <c r="B49" s="39"/>
      <c r="C49" s="39"/>
      <c r="D49" s="40"/>
      <c r="E49" s="13">
        <f t="shared" ref="E49:F50" si="0">E37</f>
        <v>0</v>
      </c>
      <c r="F49" s="14">
        <f t="shared" si="0"/>
        <v>0</v>
      </c>
    </row>
    <row r="50" spans="1:6" ht="92.25" customHeight="1" x14ac:dyDescent="0.25">
      <c r="A50" s="38" t="s">
        <v>43</v>
      </c>
      <c r="B50" s="39"/>
      <c r="C50" s="39"/>
      <c r="D50" s="40"/>
      <c r="E50" s="13">
        <f t="shared" si="0"/>
        <v>0</v>
      </c>
      <c r="F50" s="14">
        <f t="shared" si="0"/>
        <v>0</v>
      </c>
    </row>
    <row r="51" spans="1:6" ht="45" customHeight="1" x14ac:dyDescent="0.25">
      <c r="A51" s="35" t="s">
        <v>24</v>
      </c>
      <c r="B51" s="36"/>
      <c r="C51" s="36"/>
      <c r="D51" s="37"/>
      <c r="E51" s="13">
        <f>COUNTIF(C6:C26,120)+COUNTIF(C6:C26,130)+COUNTIF(C6:C26,131)+COUNTIF(C6:C26,121)+COUNTIF(C6:C26,132)+COUNTIF(C6:C26,122)</f>
        <v>17</v>
      </c>
      <c r="F51" s="14">
        <f>SUMIF(C6:C26,120,F6:F26)+SUMIF(C6:C26,130,F6:F26)+SUMIF(C6:C26,131,F6:F26)+SUMIF(C6:C26,121,F6:F26)+SUMIF(C6:C26,132,F6:F26)+SUMIF(C6:C26,122,F6:F26)</f>
        <v>26718711.68</v>
      </c>
    </row>
    <row r="52" spans="1:6" ht="58.5" customHeight="1" x14ac:dyDescent="0.25">
      <c r="A52" s="38" t="s">
        <v>16</v>
      </c>
      <c r="B52" s="39"/>
      <c r="C52" s="39"/>
      <c r="D52" s="40"/>
      <c r="E52" s="13">
        <f>COUNTIF(C6:C26,131)+COUNTIF(C6:C26,121)+COUNTIF(C6:C26,132)+COUNTIF(C6:C26,122)</f>
        <v>3</v>
      </c>
      <c r="F52" s="14">
        <f>SUMIF(C6:C26,131,F6:F26)+SUMIF(C6:C26,121,F6:F26)+SUMIF(C6:C26,132,F6:F26)+SUMIF(C6:C26,122,F6:F26)</f>
        <v>7950154.2199999997</v>
      </c>
    </row>
    <row r="55" spans="1:6" x14ac:dyDescent="0.25">
      <c r="A55" s="34" t="s">
        <v>1</v>
      </c>
      <c r="B55" s="34"/>
      <c r="C55" s="1"/>
    </row>
    <row r="56" spans="1:6" x14ac:dyDescent="0.25">
      <c r="A56" s="34" t="s">
        <v>2</v>
      </c>
      <c r="B56" s="34"/>
      <c r="C56" s="6" t="s">
        <v>0</v>
      </c>
    </row>
  </sheetData>
  <mergeCells count="26">
    <mergeCell ref="A1:F1"/>
    <mergeCell ref="A40:F40"/>
    <mergeCell ref="A3:F3"/>
    <mergeCell ref="A28:F28"/>
    <mergeCell ref="B30:D30"/>
    <mergeCell ref="B38:D38"/>
    <mergeCell ref="B31:D31"/>
    <mergeCell ref="B32:D32"/>
    <mergeCell ref="B35:D35"/>
    <mergeCell ref="B34:D34"/>
    <mergeCell ref="B33:D33"/>
    <mergeCell ref="B36:D36"/>
    <mergeCell ref="B37:D37"/>
    <mergeCell ref="A55:B55"/>
    <mergeCell ref="A56:B56"/>
    <mergeCell ref="A51:D51"/>
    <mergeCell ref="A52:D52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Normal="100" zoomScaleSheetLayoutView="100" workbookViewId="0">
      <pane ySplit="2" topLeftCell="A3" activePane="bottomLeft" state="frozen"/>
      <selection pane="bottomLeft" activeCell="E13" sqref="E3:E13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3" t="s">
        <v>25</v>
      </c>
      <c r="B1" s="53"/>
      <c r="C1" s="53"/>
      <c r="D1" s="53"/>
      <c r="E1" s="53"/>
      <c r="F1" s="53"/>
      <c r="G1" s="53"/>
    </row>
    <row r="2" spans="1:7" ht="195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ht="105" x14ac:dyDescent="0.25">
      <c r="A3" s="15">
        <v>8</v>
      </c>
      <c r="B3" s="18" t="s">
        <v>90</v>
      </c>
      <c r="C3" s="15" t="s">
        <v>91</v>
      </c>
      <c r="D3" s="15">
        <v>3</v>
      </c>
      <c r="E3" s="18" t="s">
        <v>44</v>
      </c>
      <c r="F3" s="30">
        <v>19975</v>
      </c>
      <c r="G3" s="30">
        <v>0</v>
      </c>
    </row>
    <row r="4" spans="1:7" ht="105" x14ac:dyDescent="0.25">
      <c r="A4" s="15">
        <v>39</v>
      </c>
      <c r="B4" s="18" t="s">
        <v>92</v>
      </c>
      <c r="C4" s="15" t="s">
        <v>93</v>
      </c>
      <c r="D4" s="15">
        <v>3</v>
      </c>
      <c r="E4" s="18" t="s">
        <v>44</v>
      </c>
      <c r="F4" s="30">
        <v>59995</v>
      </c>
      <c r="G4" s="30">
        <v>0</v>
      </c>
    </row>
    <row r="5" spans="1:7" ht="105" x14ac:dyDescent="0.25">
      <c r="A5" s="15">
        <v>43</v>
      </c>
      <c r="B5" s="18" t="s">
        <v>94</v>
      </c>
      <c r="C5" s="15" t="s">
        <v>95</v>
      </c>
      <c r="D5" s="15">
        <v>49</v>
      </c>
      <c r="E5" s="18" t="s">
        <v>44</v>
      </c>
      <c r="F5" s="30">
        <v>10060</v>
      </c>
      <c r="G5" s="30">
        <v>10060</v>
      </c>
    </row>
    <row r="6" spans="1:7" ht="105" x14ac:dyDescent="0.25">
      <c r="A6" s="15">
        <v>52</v>
      </c>
      <c r="B6" s="18" t="s">
        <v>96</v>
      </c>
      <c r="C6" s="15" t="s">
        <v>97</v>
      </c>
      <c r="D6" s="15">
        <v>21</v>
      </c>
      <c r="E6" s="18" t="s">
        <v>44</v>
      </c>
      <c r="F6" s="30">
        <v>811</v>
      </c>
      <c r="G6" s="30">
        <v>811</v>
      </c>
    </row>
    <row r="7" spans="1:7" ht="105" x14ac:dyDescent="0.25">
      <c r="A7" s="15">
        <v>53</v>
      </c>
      <c r="B7" s="18" t="s">
        <v>98</v>
      </c>
      <c r="C7" s="15" t="s">
        <v>99</v>
      </c>
      <c r="D7" s="15">
        <v>90</v>
      </c>
      <c r="E7" s="18" t="s">
        <v>44</v>
      </c>
      <c r="F7" s="30">
        <v>83900</v>
      </c>
      <c r="G7" s="30">
        <v>83900</v>
      </c>
    </row>
    <row r="8" spans="1:7" ht="105" x14ac:dyDescent="0.25">
      <c r="A8" s="15">
        <v>55</v>
      </c>
      <c r="B8" s="18" t="s">
        <v>100</v>
      </c>
      <c r="C8" s="15" t="s">
        <v>101</v>
      </c>
      <c r="D8" s="15">
        <v>90</v>
      </c>
      <c r="E8" s="18" t="s">
        <v>44</v>
      </c>
      <c r="F8" s="30">
        <v>65888.45</v>
      </c>
      <c r="G8" s="30">
        <v>0</v>
      </c>
    </row>
    <row r="9" spans="1:7" ht="105" x14ac:dyDescent="0.25">
      <c r="A9" s="15">
        <v>64</v>
      </c>
      <c r="B9" s="18" t="s">
        <v>102</v>
      </c>
      <c r="C9" s="15" t="s">
        <v>103</v>
      </c>
      <c r="D9" s="15">
        <v>90</v>
      </c>
      <c r="E9" s="18" t="s">
        <v>44</v>
      </c>
      <c r="F9" s="30">
        <v>86332</v>
      </c>
      <c r="G9" s="30">
        <v>86332</v>
      </c>
    </row>
    <row r="10" spans="1:7" ht="105" x14ac:dyDescent="0.25">
      <c r="A10" s="15">
        <v>65</v>
      </c>
      <c r="B10" s="18" t="s">
        <v>104</v>
      </c>
      <c r="C10" s="15" t="s">
        <v>105</v>
      </c>
      <c r="D10" s="15">
        <v>90</v>
      </c>
      <c r="E10" s="18" t="s">
        <v>44</v>
      </c>
      <c r="F10" s="30">
        <v>15020</v>
      </c>
      <c r="G10" s="30">
        <v>15020</v>
      </c>
    </row>
    <row r="11" spans="1:7" ht="105" x14ac:dyDescent="0.25">
      <c r="A11" s="15">
        <v>85</v>
      </c>
      <c r="B11" s="18" t="s">
        <v>106</v>
      </c>
      <c r="C11" s="15" t="s">
        <v>107</v>
      </c>
      <c r="D11" s="15">
        <v>70</v>
      </c>
      <c r="E11" s="18" t="s">
        <v>44</v>
      </c>
      <c r="F11" s="30">
        <v>60482</v>
      </c>
      <c r="G11" s="30">
        <v>60482</v>
      </c>
    </row>
    <row r="12" spans="1:7" ht="105" x14ac:dyDescent="0.25">
      <c r="A12" s="15">
        <v>95</v>
      </c>
      <c r="B12" s="18" t="s">
        <v>108</v>
      </c>
      <c r="C12" s="15" t="s">
        <v>109</v>
      </c>
      <c r="D12" s="15">
        <v>90</v>
      </c>
      <c r="E12" s="18" t="s">
        <v>44</v>
      </c>
      <c r="F12" s="30">
        <v>18000</v>
      </c>
      <c r="G12" s="30">
        <v>0</v>
      </c>
    </row>
    <row r="13" spans="1:7" ht="105" x14ac:dyDescent="0.25">
      <c r="A13" s="15">
        <v>99</v>
      </c>
      <c r="B13" s="18" t="s">
        <v>45</v>
      </c>
      <c r="C13" s="15" t="s">
        <v>46</v>
      </c>
      <c r="D13" s="15">
        <v>87</v>
      </c>
      <c r="E13" s="18" t="s">
        <v>44</v>
      </c>
      <c r="F13" s="30">
        <v>16980</v>
      </c>
      <c r="G13" s="30" t="s">
        <v>110</v>
      </c>
    </row>
    <row r="14" spans="1:7" x14ac:dyDescent="0.25">
      <c r="A14" s="25"/>
      <c r="B14" s="26"/>
      <c r="C14" s="27"/>
      <c r="D14" s="27"/>
      <c r="E14" s="26"/>
      <c r="F14" s="28"/>
      <c r="G14" s="28"/>
    </row>
    <row r="16" spans="1:7" x14ac:dyDescent="0.25">
      <c r="A16" s="7" t="s">
        <v>1</v>
      </c>
      <c r="B16" s="11"/>
      <c r="C16" s="1"/>
    </row>
    <row r="17" spans="1:7" x14ac:dyDescent="0.25">
      <c r="A17" s="7" t="s">
        <v>2</v>
      </c>
      <c r="B17" s="11"/>
      <c r="D17" s="6" t="s">
        <v>0</v>
      </c>
      <c r="F17" s="23"/>
    </row>
    <row r="19" spans="1:7" x14ac:dyDescent="0.25">
      <c r="F19" s="23"/>
      <c r="G19" s="23"/>
    </row>
    <row r="26" spans="1:7" x14ac:dyDescent="0.25">
      <c r="E26" s="2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2023-04-10T05:02:12Z</dcterms:modified>
</cp:coreProperties>
</file>