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Сведения о договорах" sheetId="3" r:id="rId1"/>
    <sheet name="Сведения о товарах РФ" sheetId="4" r:id="rId2"/>
    <sheet name="Сведения о товарах РФ за год" sheetId="6" r:id="rId3"/>
  </sheets>
  <definedNames>
    <definedName name="_xlnm._FilterDatabase" localSheetId="2" hidden="1">'Сведения о товарах РФ за год'!$A$2:$K$47</definedName>
    <definedName name="_xlnm.Print_Area" localSheetId="0">'Сведения о договорах'!$A$1:$F$40</definedName>
  </definedNames>
  <calcPr calcId="145621"/>
</workbook>
</file>

<file path=xl/calcChain.xml><?xml version="1.0" encoding="utf-8"?>
<calcChain xmlns="http://schemas.openxmlformats.org/spreadsheetml/2006/main">
  <c r="F36" i="3" l="1"/>
  <c r="F35" i="3"/>
  <c r="E33" i="3"/>
  <c r="E36" i="3"/>
  <c r="E35" i="3"/>
  <c r="F24" i="3" l="1"/>
  <c r="E24" i="3"/>
  <c r="E25" i="3" s="1"/>
  <c r="F25" i="3" l="1"/>
  <c r="F34" i="3" s="1"/>
  <c r="E34" i="3" l="1"/>
  <c r="F33" i="3"/>
  <c r="E32" i="3" l="1"/>
  <c r="E31" i="3" s="1"/>
  <c r="F32" i="3"/>
  <c r="F31" i="3" s="1"/>
</calcChain>
</file>

<file path=xl/comments1.xml><?xml version="1.0" encoding="utf-8"?>
<comments xmlns="http://schemas.openxmlformats.org/spreadsheetml/2006/main">
  <authors>
    <author>Автор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<sst xmlns="http://schemas.openxmlformats.org/spreadsheetml/2006/main" count="448" uniqueCount="318">
  <si>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</si>
  <si>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</si>
  <si>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</si>
  <si>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</si>
  <si>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</si>
  <si>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</si>
  <si>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</si>
  <si>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</si>
  <si>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</si>
  <si>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</si>
  <si>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</si>
  <si>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</si>
  <si>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</si>
  <si>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</si>
  <si>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</si>
  <si>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</si>
  <si>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</si>
  <si>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</si>
  <si>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</si>
  <si>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</si>
  <si>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</si>
  <si>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</si>
  <si>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</si>
  <si>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</si>
  <si>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</si>
  <si>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</si>
  <si>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</si>
  <si>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</si>
  <si>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</si>
  <si>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</si>
  <si>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</si>
  <si>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</si>
  <si>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</si>
  <si>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</si>
  <si>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</si>
  <si>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</si>
  <si>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</si>
  <si>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27.32</t>
  </si>
  <si>
    <t>Провода и кабели электронные и электрические прочие</t>
  </si>
  <si>
    <t>26.51.4</t>
  </si>
  <si>
    <t>Приборы для измерения электрических величин или ионизирующих излучений</t>
  </si>
  <si>
    <t>Трансформаторы электрические</t>
  </si>
  <si>
    <t>25.73.30</t>
  </si>
  <si>
    <t>Инструмент ручной прочий</t>
  </si>
  <si>
    <t>27.11.4</t>
  </si>
  <si>
    <t>21</t>
  </si>
  <si>
    <t>40</t>
  </si>
  <si>
    <t>63</t>
  </si>
  <si>
    <t>50</t>
  </si>
  <si>
    <t>81</t>
  </si>
  <si>
    <t>60</t>
  </si>
  <si>
    <t>85</t>
  </si>
  <si>
    <t>27.12.1</t>
  </si>
  <si>
    <t>Устройства для коммутации или защиты электрических цепей на напряжение более 1 кВ</t>
  </si>
  <si>
    <t>94</t>
  </si>
  <si>
    <t>1</t>
  </si>
  <si>
    <t>2</t>
  </si>
  <si>
    <t>Услуги по теплоснабжению в Советском районе для нужд Советского филиала АО «ЮРЭСК»</t>
  </si>
  <si>
    <t>Услуги по теплоснабжению в пгт. Игрим для нужд Березовского филиала АО «ЮРЭСК»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</si>
  <si>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«Югра»</t>
  </si>
  <si>
    <t>Поставка ГСМ для автотранспорта Кондинского филиала АО «ЮРЭСК» в п. Болчары на 2022 год</t>
  </si>
  <si>
    <t>Поставка ГСМ для автотранспорта Кондинского филиала АО «ЮРЭСК» в г. Урае и п. Мортка на 2022 год</t>
  </si>
  <si>
    <t>Услуги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2022-2023 г.г.</t>
  </si>
  <si>
    <t>Поставка ГСМ для автотранспорта Кондинского филиала АО «ЮРЭСК» в п. Кондинское на 2022 год</t>
  </si>
  <si>
    <t>Проектно-изыскательские работы «Сети электроснабжения 0,4 и 6-20 кВ для технологического присоединения потребителей Березовского, Белоярского, Советского, Кондинского, Ханты-Мансийского, Октябрьского районов и городов Нягань, Когалым, Сургут и Югорск»</t>
  </si>
  <si>
    <t>Услуги по добровольному комплексному страхованию автотранспортных средств (КАСКО) АО «ЮРЭСК»</t>
  </si>
  <si>
    <t>Аренда здания РММ по адресу: ХМАО-Югра, г. Югорск, ул. Геологов, д. 5</t>
  </si>
  <si>
    <t>Ремонт административного здания Советского филиала АО «ЮРЭСК»</t>
  </si>
  <si>
    <t>Услуги по проведению предрейсового, послерейсового медицинского осмотра водителей Кондинского филиала АО «ЮРЭСК» на 2022 год</t>
  </si>
  <si>
    <t>58601045152210001430000</t>
  </si>
  <si>
    <t>58601045152210001410000</t>
  </si>
  <si>
    <t>58601045152210001420000</t>
  </si>
  <si>
    <t>58601045152210001440000</t>
  </si>
  <si>
    <t>58601045152210001450000</t>
  </si>
  <si>
    <t>58601045152210001460000</t>
  </si>
  <si>
    <t>58601045152210001470000</t>
  </si>
  <si>
    <t>58601045152210001490000</t>
  </si>
  <si>
    <t>58601045152210001510000</t>
  </si>
  <si>
    <t>58601045152210001520000</t>
  </si>
  <si>
    <t>58601045152210001500000</t>
  </si>
  <si>
    <t>58601045152210001480000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</si>
  <si>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декабре 2021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</si>
  <si>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</si>
  <si>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</si>
  <si>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27.40</t>
  </si>
  <si>
    <t>Оборудование электрическое осветительное</t>
  </si>
  <si>
    <t>27.40.39.110</t>
  </si>
  <si>
    <t>Операционные и смотровые медицинские светильники</t>
  </si>
  <si>
    <t>27.90</t>
  </si>
  <si>
    <t>Оборудование электрическое прочее</t>
  </si>
  <si>
    <t>Мебель металлическая для офисов</t>
  </si>
  <si>
    <t>Мебель деревянная для офисов</t>
  </si>
  <si>
    <t>18</t>
  </si>
  <si>
    <t>35</t>
  </si>
  <si>
    <t>95</t>
  </si>
  <si>
    <t>96</t>
  </si>
  <si>
    <t>99</t>
  </si>
  <si>
    <t>226</t>
  </si>
  <si>
    <t>227</t>
  </si>
  <si>
    <t>25.29.12</t>
  </si>
  <si>
    <t>31.01.11</t>
  </si>
  <si>
    <t>31.01.12</t>
  </si>
  <si>
    <t>Емкости металлические для сжатых или сжиженных газов</t>
  </si>
  <si>
    <t>75</t>
  </si>
  <si>
    <t>30</t>
  </si>
  <si>
    <t>78</t>
  </si>
  <si>
    <t>58601045152210001270000</t>
  </si>
  <si>
    <t>58601045152210000920000</t>
  </si>
  <si>
    <t>58601045152210001220000</t>
  </si>
  <si>
    <t>58601045152210000960000</t>
  </si>
  <si>
    <t>58601045152210001300000</t>
  </si>
  <si>
    <t>8 518,42</t>
  </si>
  <si>
    <t>16 634,50</t>
  </si>
  <si>
    <t>349 000,00</t>
  </si>
  <si>
    <t>0,00</t>
  </si>
  <si>
    <t>406 633,20</t>
  </si>
  <si>
    <t>281 113,20</t>
  </si>
  <si>
    <t>209 032,80</t>
  </si>
  <si>
    <t>3 840,00</t>
  </si>
  <si>
    <t>151 999,61</t>
  </si>
  <si>
    <t>660 590,00</t>
  </si>
  <si>
    <t>Размер достигнутой доли закупок товара российского происхождения (процентов)</t>
  </si>
  <si>
    <t>11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</si>
  <si>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</si>
  <si>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</si>
  <si>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90</t>
  </si>
  <si>
    <t>58601045152210000580000</t>
  </si>
  <si>
    <t>35 578,80</t>
  </si>
  <si>
    <t>12</t>
  </si>
  <si>
    <t>15.20.13</t>
  </si>
  <si>
    <t>Обувь с верхом из кожи, кроме спортивной обуви, обуви с защитным металлическим подноском и различной специальной обуви</t>
  </si>
  <si>
    <t>2 416,00</t>
  </si>
  <si>
    <t>13</t>
  </si>
  <si>
    <t>17.12</t>
  </si>
  <si>
    <t>Бумага и картон</t>
  </si>
  <si>
    <t>58601045152210001030000</t>
  </si>
  <si>
    <t>440 799,83</t>
  </si>
  <si>
    <t>15</t>
  </si>
  <si>
    <t>23.91.11</t>
  </si>
  <si>
    <t>Жернова, точильные камни, шлифовальные круги и аналогичные изделия без каркаса, для обработки камней, и их части, из природного камня, агломерированных природных или искусственных абразивов или керамики</t>
  </si>
  <si>
    <t>58601045152210000730000</t>
  </si>
  <si>
    <t>18 042,21</t>
  </si>
  <si>
    <t>14 294,06</t>
  </si>
  <si>
    <t>17</t>
  </si>
  <si>
    <t>25.29.11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</si>
  <si>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</t>
  </si>
  <si>
    <t>58601045152210000290000</t>
  </si>
  <si>
    <t>119 700,00</t>
  </si>
  <si>
    <t>58601045152210000740000</t>
  </si>
  <si>
    <t>1 322 217,79</t>
  </si>
  <si>
    <t>67 035,91</t>
  </si>
  <si>
    <t>22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</si>
  <si>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</si>
  <si>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</si>
  <si>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58601045152210000820000</t>
  </si>
  <si>
    <t>58601045152210000620000</t>
  </si>
  <si>
    <t>249 142,25</t>
  </si>
  <si>
    <t>23</t>
  </si>
  <si>
    <t>25.73.60</t>
  </si>
  <si>
    <t>Инструмент прочий</t>
  </si>
  <si>
    <t>151 967,29</t>
  </si>
  <si>
    <t>70 028,29</t>
  </si>
  <si>
    <t>33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</si>
  <si>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</si>
  <si>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</si>
  <si>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369 000,00</t>
  </si>
  <si>
    <t>1 090 000,00</t>
  </si>
  <si>
    <t>277 200,00</t>
  </si>
  <si>
    <t>37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</si>
  <si>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</si>
  <si>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</si>
  <si>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991 200,00</t>
  </si>
  <si>
    <t>856 200,00</t>
  </si>
  <si>
    <t>38</t>
  </si>
  <si>
    <t>26.20.16</t>
  </si>
  <si>
    <t>Устройства ввода или вывода, содержащие или не содержащие в одном корпусе запоминающие устройства</t>
  </si>
  <si>
    <t>58601045152210000570000</t>
  </si>
  <si>
    <t>1 831 695,60</t>
  </si>
  <si>
    <t>1 785 195,60</t>
  </si>
  <si>
    <t>39</t>
  </si>
  <si>
    <t>26.20.17</t>
  </si>
  <si>
    <t>Мониторы и проекторы, преимущественно используемые в системах автоматической обработки данных</t>
  </si>
  <si>
    <t>489 600,00</t>
  </si>
  <si>
    <t>26.20.2</t>
  </si>
  <si>
    <t>Устройства запоминающие и прочие устройства хранения данных</t>
  </si>
  <si>
    <t>1 254 973,00</t>
  </si>
  <si>
    <t>64 500,00</t>
  </si>
  <si>
    <t>26.30.22</t>
  </si>
  <si>
    <t>Аппараты телефонные для сотовых сетей связи или для прочих беспроводных сетей</t>
  </si>
  <si>
    <t>15 000,00</t>
  </si>
  <si>
    <t>52</t>
  </si>
  <si>
    <t>26.30.4</t>
  </si>
  <si>
    <t>Антенны и антенные отражатели всех видов и их части; части передающей радио- и телевизионной аппаратуры и телевизионных камер</t>
  </si>
  <si>
    <t>19</t>
  </si>
  <si>
    <t>25 469,20</t>
  </si>
  <si>
    <t>53</t>
  </si>
  <si>
    <t>26.30.5</t>
  </si>
  <si>
    <t>Устройства охранной или пожарной сигнализации и аналогичная аппаратура</t>
  </si>
  <si>
    <t>15 800,00</t>
  </si>
  <si>
    <t>55</t>
  </si>
  <si>
    <t>26.40</t>
  </si>
  <si>
    <t>Техника бытовая электронная</t>
  </si>
  <si>
    <t>520 800,00</t>
  </si>
  <si>
    <t>58601045152210000690000</t>
  </si>
  <si>
    <t>2 620 136,30</t>
  </si>
  <si>
    <t>2 465 846,00</t>
  </si>
  <si>
    <t>64</t>
  </si>
  <si>
    <t>26.51.5</t>
  </si>
  <si>
    <t>Приборы для контроля прочих физических величин</t>
  </si>
  <si>
    <t>210 002,28</t>
  </si>
  <si>
    <t>204 525,48</t>
  </si>
  <si>
    <t>65</t>
  </si>
  <si>
    <t>26.51.6</t>
  </si>
  <si>
    <t>Инструменты и приборы прочие для измерения, контроля и испытаний</t>
  </si>
  <si>
    <t>20 988 517,78</t>
  </si>
  <si>
    <t>20 986 318,80</t>
  </si>
  <si>
    <t>79</t>
  </si>
  <si>
    <t>26.70</t>
  </si>
  <si>
    <t>Приборы оптические и фотографическое оборудование</t>
  </si>
  <si>
    <t>142 620,00</t>
  </si>
  <si>
    <t>1 646 814,96</t>
  </si>
  <si>
    <t>1 612 689,27</t>
  </si>
  <si>
    <t>82</t>
  </si>
  <si>
    <t>27.11.1</t>
  </si>
  <si>
    <t>Электродвигатели мощностью не более 37,5 Вт; Электродвигатели постоянного тока прочие; генераторы постоянного тока</t>
  </si>
  <si>
    <t>52 185,75</t>
  </si>
  <si>
    <t>1 078 626,30</t>
  </si>
  <si>
    <t>1 071 703,10</t>
  </si>
  <si>
    <t>86</t>
  </si>
  <si>
    <t>27.12.2</t>
  </si>
  <si>
    <t>Устройства коммутации или защиты электрических цепей на напряжение не более 1 кВ</t>
  </si>
  <si>
    <t>387 603,50</t>
  </si>
  <si>
    <t>294 816,20</t>
  </si>
  <si>
    <t>87</t>
  </si>
  <si>
    <t>27.12.31</t>
  </si>
  <si>
    <t>Панели и прочие комплекты электрической аппаратуры коммутации или защиты на напряжение не более 1 кВ</t>
  </si>
  <si>
    <t>108 840,00</t>
  </si>
  <si>
    <t>2 809 835,50</t>
  </si>
  <si>
    <t>2 731 435,50</t>
  </si>
  <si>
    <t>614 735,10</t>
  </si>
  <si>
    <t>334 323,69</t>
  </si>
  <si>
    <t>1 847 640,44</t>
  </si>
  <si>
    <t>1 764 481,93</t>
  </si>
  <si>
    <t>100</t>
  </si>
  <si>
    <t>27.90.31.110</t>
  </si>
  <si>
    <t>Машины и оборудование электрические для пайки мягким и твердым припоем и сварки</t>
  </si>
  <si>
    <t>18 975,55</t>
  </si>
  <si>
    <t>105</t>
  </si>
  <si>
    <t>28.13.14</t>
  </si>
  <si>
    <t>Насосы центробежные подачи жидкостей прочие; насосы прочие</t>
  </si>
  <si>
    <t>33 705,59</t>
  </si>
  <si>
    <t>2 714,80</t>
  </si>
  <si>
    <t>109</t>
  </si>
  <si>
    <t>28.13.28</t>
  </si>
  <si>
    <t>Компрессоры прочие</t>
  </si>
  <si>
    <t>45 947,73</t>
  </si>
  <si>
    <t>10 249,33</t>
  </si>
  <si>
    <t>136</t>
  </si>
  <si>
    <t>28.23</t>
  </si>
  <si>
    <t>Машины офисные и оборудование, кроме компьютеров и периферийного оборудования</t>
  </si>
  <si>
    <t>70 923,60</t>
  </si>
  <si>
    <t>137</t>
  </si>
  <si>
    <t>28.24.1</t>
  </si>
  <si>
    <t>Инструменты ручные электрические; инструменты ручные прочие с механизированным приводом</t>
  </si>
  <si>
    <t>427 387,98</t>
  </si>
  <si>
    <t>20 209,28</t>
  </si>
  <si>
    <t>149</t>
  </si>
  <si>
    <t>28.3</t>
  </si>
  <si>
    <t>Машины и оборудование для сельского и лесного хозяйства</t>
  </si>
  <si>
    <t>173 368,49</t>
  </si>
  <si>
    <t>151</t>
  </si>
  <si>
    <t>28.41.2</t>
  </si>
  <si>
    <t>Станки токарные, расточные и фрезерные металлорежущие</t>
  </si>
  <si>
    <t>70</t>
  </si>
  <si>
    <t>86 052,54</t>
  </si>
  <si>
    <t>78 286,26</t>
  </si>
  <si>
    <t>152</t>
  </si>
  <si>
    <t>28.41.3</t>
  </si>
  <si>
    <t>Станки металлообрабатывающие прочие</t>
  </si>
  <si>
    <t>39 235,86</t>
  </si>
  <si>
    <t>33 843,50</t>
  </si>
  <si>
    <t>212</t>
  </si>
  <si>
    <t>30.20.31</t>
  </si>
  <si>
    <t>Средства транспортные, предназначенные для технического обслуживания или ремонта железнодорожных или трамвайных путей</t>
  </si>
  <si>
    <t>7 200,00</t>
  </si>
  <si>
    <t>58601045152210000150000</t>
  </si>
  <si>
    <t>806 257,29</t>
  </si>
  <si>
    <t>716 818,80</t>
  </si>
  <si>
    <t>781 911,11</t>
  </si>
  <si>
    <t>229</t>
  </si>
  <si>
    <t>31.03.1</t>
  </si>
  <si>
    <t>Матрасы</t>
  </si>
  <si>
    <t>28 421,36</t>
  </si>
  <si>
    <t>230</t>
  </si>
  <si>
    <t>31.09.11</t>
  </si>
  <si>
    <t>Мебель металлическая, не включенная в другие группировки</t>
  </si>
  <si>
    <t>148 866,64</t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</si>
  <si>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  за 2021 год</t>
  </si>
  <si>
    <t>58601045152210000580000
58601045152210000160000</t>
  </si>
  <si>
    <t>58601045152210000470000
58601045152210001270000
58601045152210001160000
58601045152210000740000
58601045152210000920000</t>
  </si>
  <si>
    <t>58601045152210000820000
58601045152210000620000
58601045152210000740000</t>
  </si>
  <si>
    <t>58601045152210000290000
58601045152210000730000
58601045152210000740000
58601045152210000920000</t>
  </si>
  <si>
    <t>58601045152210000570000
58601045152210000470000
58601045152210000920000</t>
  </si>
  <si>
    <t>58601045152210000470000
58601045152210000920000</t>
  </si>
  <si>
    <t>58601045152210000690000
58601045152200001470000
58601045152210001160000
58601045152210000970000
58601045152210000920000</t>
  </si>
  <si>
    <t>58601045152210000470000
58601045152210000570000
58601045152210000740000</t>
  </si>
  <si>
    <t>58601045152210000690000
58601045152210000920000</t>
  </si>
  <si>
    <t>58601045152210000570000
58601045152210000240000
58601045152210000470000
58601045152210000830000
58601045152210000970000
58601045152210001020000</t>
  </si>
  <si>
    <t>58601045152210000330000
58601045152210000240000
58601045152210001160000</t>
  </si>
  <si>
    <t>58601045152210000330000
58601045152210000470000
58601045152210000240000
58601045152210000570000
58601045152210000970000</t>
  </si>
  <si>
    <t>58601045152210000570000
58601045152210000730000
58601045152210001070000
58601045152210000970000
58601045152210000920000</t>
  </si>
  <si>
    <t>58601045152210000960000
58601045152210000240000
58601045152210000330000
58601045152210000620000
58601045152210000970000</t>
  </si>
  <si>
    <t>58601045152210001030000
58601045152210000920000</t>
  </si>
  <si>
    <t>58601045152210000730000
58601045152210000620000</t>
  </si>
  <si>
    <t>58601045152210001300000
58601045152210000150000
58601045152210000740000</t>
  </si>
  <si>
    <t>58601045152210000150000
58601045152210001300000</t>
  </si>
  <si>
    <t>58601045152210000150000
58601045152210000740000</t>
  </si>
  <si>
    <t>58601045152210001220000
58601045152210000970000
58601045152210000920000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</si>
</sst>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4" fontId="0" fillId="0" borderId="1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0" xfId="1" applyFont="1" applyAlignment="1" applyProtection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0"/>
  <sheetViews>
    <sheetView tabSelected="1" zoomScale="80" zoomScaleNormal="80" workbookViewId="0">
      <selection activeCell="I9" sqref="I9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38.28515625" customWidth="1"/>
    <col min="5" max="5" width="13.5703125" customWidth="1"/>
    <col min="6" max="6" width="15.7109375" customWidth="1"/>
  </cols>
  <sheetData>
    <row r="1" spans="1:6" ht="60.75" customHeight="1" x14ac:dyDescent="0.3">
      <c r="A1" s="46" t="s">
        <v>81</v>
      </c>
      <c r="B1" s="46"/>
      <c r="C1" s="46"/>
      <c r="D1" s="46"/>
      <c r="E1" s="46"/>
      <c r="F1" s="46"/>
    </row>
    <row r="3" spans="1:6" ht="30.75" customHeight="1" x14ac:dyDescent="0.25">
      <c r="A3" s="47" t="s">
        <v>3</v>
      </c>
      <c r="B3" s="47"/>
      <c r="C3" s="47"/>
      <c r="D3" s="47"/>
      <c r="E3" s="47"/>
      <c r="F3" s="47"/>
    </row>
    <row r="5" spans="1:6" ht="90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45" x14ac:dyDescent="0.25">
      <c r="A6" s="17">
        <v>1</v>
      </c>
      <c r="B6" s="18" t="s">
        <v>57</v>
      </c>
      <c r="C6" s="19">
        <v>220</v>
      </c>
      <c r="D6" s="20" t="s">
        <v>69</v>
      </c>
      <c r="E6" s="50">
        <v>44543</v>
      </c>
      <c r="F6" s="21">
        <v>171793.78</v>
      </c>
    </row>
    <row r="7" spans="1:6" ht="45" x14ac:dyDescent="0.25">
      <c r="A7" s="17">
        <v>2</v>
      </c>
      <c r="B7" s="18" t="s">
        <v>58</v>
      </c>
      <c r="C7" s="19">
        <v>220</v>
      </c>
      <c r="D7" s="20" t="s">
        <v>70</v>
      </c>
      <c r="E7" s="50">
        <v>44539</v>
      </c>
      <c r="F7" s="21">
        <v>492173</v>
      </c>
    </row>
    <row r="8" spans="1:6" ht="90" x14ac:dyDescent="0.25">
      <c r="A8" s="17">
        <v>3</v>
      </c>
      <c r="B8" s="18" t="s">
        <v>59</v>
      </c>
      <c r="C8" s="19">
        <v>220</v>
      </c>
      <c r="D8" s="20" t="s">
        <v>71</v>
      </c>
      <c r="E8" s="50">
        <v>44543</v>
      </c>
      <c r="F8" s="21">
        <v>12567571.970000001</v>
      </c>
    </row>
    <row r="9" spans="1:6" ht="45" x14ac:dyDescent="0.25">
      <c r="A9" s="17">
        <v>4</v>
      </c>
      <c r="B9" s="18" t="s">
        <v>60</v>
      </c>
      <c r="C9" s="19">
        <v>131</v>
      </c>
      <c r="D9" s="20" t="s">
        <v>72</v>
      </c>
      <c r="E9" s="50">
        <v>44544</v>
      </c>
      <c r="F9" s="21">
        <v>228570</v>
      </c>
    </row>
    <row r="10" spans="1:6" ht="45" x14ac:dyDescent="0.25">
      <c r="A10" s="17">
        <v>5</v>
      </c>
      <c r="B10" s="18" t="s">
        <v>61</v>
      </c>
      <c r="C10" s="19">
        <v>131</v>
      </c>
      <c r="D10" s="20" t="s">
        <v>73</v>
      </c>
      <c r="E10" s="50">
        <v>44544</v>
      </c>
      <c r="F10" s="21">
        <v>950465.7</v>
      </c>
    </row>
    <row r="11" spans="1:6" ht="105" x14ac:dyDescent="0.25">
      <c r="A11" s="17">
        <v>6</v>
      </c>
      <c r="B11" s="18" t="s">
        <v>62</v>
      </c>
      <c r="C11" s="19">
        <v>220</v>
      </c>
      <c r="D11" s="20" t="s">
        <v>74</v>
      </c>
      <c r="E11" s="50">
        <v>44543</v>
      </c>
      <c r="F11" s="21">
        <v>1345800</v>
      </c>
    </row>
    <row r="12" spans="1:6" ht="45" x14ac:dyDescent="0.25">
      <c r="A12" s="17">
        <v>7</v>
      </c>
      <c r="B12" s="18" t="s">
        <v>63</v>
      </c>
      <c r="C12" s="19">
        <v>220</v>
      </c>
      <c r="D12" s="20" t="s">
        <v>75</v>
      </c>
      <c r="E12" s="50">
        <v>44546</v>
      </c>
      <c r="F12" s="21">
        <v>152084.79</v>
      </c>
    </row>
    <row r="13" spans="1:6" ht="120" x14ac:dyDescent="0.25">
      <c r="A13" s="17">
        <v>8</v>
      </c>
      <c r="B13" s="18" t="s">
        <v>64</v>
      </c>
      <c r="C13" s="19">
        <v>220</v>
      </c>
      <c r="D13" s="20" t="s">
        <v>76</v>
      </c>
      <c r="E13" s="50">
        <v>44552</v>
      </c>
      <c r="F13" s="21">
        <v>28233040.75</v>
      </c>
    </row>
    <row r="14" spans="1:6" ht="60" x14ac:dyDescent="0.25">
      <c r="A14" s="17">
        <v>9</v>
      </c>
      <c r="B14" s="18" t="s">
        <v>65</v>
      </c>
      <c r="C14" s="19">
        <v>121</v>
      </c>
      <c r="D14" s="20" t="s">
        <v>77</v>
      </c>
      <c r="E14" s="50">
        <v>44558</v>
      </c>
      <c r="F14" s="21">
        <v>1300000</v>
      </c>
    </row>
    <row r="15" spans="1:6" ht="30" x14ac:dyDescent="0.25">
      <c r="A15" s="17">
        <v>10</v>
      </c>
      <c r="B15" s="18" t="s">
        <v>66</v>
      </c>
      <c r="C15" s="19">
        <v>220</v>
      </c>
      <c r="D15" s="20" t="s">
        <v>78</v>
      </c>
      <c r="E15" s="50">
        <v>44560</v>
      </c>
      <c r="F15" s="21">
        <v>1082554.07</v>
      </c>
    </row>
    <row r="16" spans="1:6" ht="30" x14ac:dyDescent="0.25">
      <c r="A16" s="17">
        <v>11</v>
      </c>
      <c r="B16" s="18" t="s">
        <v>67</v>
      </c>
      <c r="C16" s="19">
        <v>220</v>
      </c>
      <c r="D16" s="20" t="s">
        <v>79</v>
      </c>
      <c r="E16" s="50">
        <v>44554</v>
      </c>
      <c r="F16" s="21">
        <v>2790000</v>
      </c>
    </row>
    <row r="17" spans="1:6" ht="75" x14ac:dyDescent="0.25">
      <c r="A17" s="17">
        <v>12</v>
      </c>
      <c r="B17" s="18" t="s">
        <v>68</v>
      </c>
      <c r="C17" s="19">
        <v>220</v>
      </c>
      <c r="D17" s="20" t="s">
        <v>80</v>
      </c>
      <c r="E17" s="50">
        <v>44551</v>
      </c>
      <c r="F17" s="21">
        <v>892750</v>
      </c>
    </row>
    <row r="19" spans="1:6" ht="29.25" customHeight="1" x14ac:dyDescent="0.25">
      <c r="A19" s="47" t="s">
        <v>9</v>
      </c>
      <c r="B19" s="47"/>
      <c r="C19" s="47"/>
      <c r="D19" s="47"/>
      <c r="E19" s="47"/>
      <c r="F19" s="47"/>
    </row>
    <row r="21" spans="1:6" ht="90" x14ac:dyDescent="0.25">
      <c r="A21" s="2" t="s">
        <v>5</v>
      </c>
      <c r="B21" s="48" t="s">
        <v>10</v>
      </c>
      <c r="C21" s="48"/>
      <c r="D21" s="48"/>
      <c r="E21" s="2" t="s">
        <v>11</v>
      </c>
      <c r="F21" s="2" t="s">
        <v>19</v>
      </c>
    </row>
    <row r="22" spans="1:6" ht="30" customHeight="1" x14ac:dyDescent="0.25">
      <c r="A22" s="2">
        <v>13</v>
      </c>
      <c r="B22" s="31" t="s">
        <v>18</v>
      </c>
      <c r="C22" s="31"/>
      <c r="D22" s="31"/>
      <c r="E22" s="5">
        <v>0</v>
      </c>
      <c r="F22" s="4">
        <v>0</v>
      </c>
    </row>
    <row r="23" spans="1:6" ht="45.75" customHeight="1" x14ac:dyDescent="0.25">
      <c r="A23" s="2">
        <v>14</v>
      </c>
      <c r="B23" s="31" t="s">
        <v>20</v>
      </c>
      <c r="C23" s="31"/>
      <c r="D23" s="31"/>
      <c r="E23" s="15">
        <v>1</v>
      </c>
      <c r="F23" s="16">
        <v>505000</v>
      </c>
    </row>
    <row r="24" spans="1:6" ht="30" hidden="1" customHeight="1" outlineLevel="1" x14ac:dyDescent="0.25">
      <c r="A24" s="9" t="s">
        <v>34</v>
      </c>
      <c r="B24" s="45" t="s">
        <v>35</v>
      </c>
      <c r="C24" s="45"/>
      <c r="D24" s="45"/>
      <c r="E24" s="15">
        <f>COUNTIF(C6:C17,220)</f>
        <v>9</v>
      </c>
      <c r="F24" s="16">
        <f>SUMIF(C6:C17,220,F6:F17)</f>
        <v>47727768.359999999</v>
      </c>
    </row>
    <row r="25" spans="1:6" ht="30" hidden="1" customHeight="1" outlineLevel="1" x14ac:dyDescent="0.25">
      <c r="A25" s="13" t="s">
        <v>36</v>
      </c>
      <c r="B25" s="44" t="s">
        <v>20</v>
      </c>
      <c r="C25" s="44"/>
      <c r="D25" s="44"/>
      <c r="E25" s="15">
        <f>E23+E24</f>
        <v>10</v>
      </c>
      <c r="F25" s="16">
        <f>F24+F23</f>
        <v>48232768.359999999</v>
      </c>
    </row>
    <row r="26" spans="1:6" ht="30" customHeight="1" collapsed="1" x14ac:dyDescent="0.25">
      <c r="A26" s="2">
        <v>15</v>
      </c>
      <c r="B26" s="31" t="s">
        <v>21</v>
      </c>
      <c r="C26" s="31"/>
      <c r="D26" s="31"/>
      <c r="E26" s="15">
        <v>26</v>
      </c>
      <c r="F26" s="16">
        <v>19262413.850000001</v>
      </c>
    </row>
    <row r="28" spans="1:6" x14ac:dyDescent="0.25">
      <c r="A28" s="47" t="s">
        <v>33</v>
      </c>
      <c r="B28" s="47"/>
      <c r="C28" s="47"/>
      <c r="D28" s="47"/>
      <c r="E28" s="47"/>
      <c r="F28" s="47"/>
    </row>
    <row r="30" spans="1:6" ht="74.25" customHeight="1" x14ac:dyDescent="0.25">
      <c r="A30" s="38" t="s">
        <v>12</v>
      </c>
      <c r="B30" s="39"/>
      <c r="C30" s="39"/>
      <c r="D30" s="40"/>
      <c r="E30" s="2" t="s">
        <v>12</v>
      </c>
      <c r="F30" s="2" t="s">
        <v>22</v>
      </c>
    </row>
    <row r="31" spans="1:6" ht="30" customHeight="1" x14ac:dyDescent="0.25">
      <c r="A31" s="41" t="s">
        <v>23</v>
      </c>
      <c r="B31" s="42"/>
      <c r="C31" s="42"/>
      <c r="D31" s="43"/>
      <c r="E31" s="22">
        <f>SUM(E32:E35)</f>
        <v>39</v>
      </c>
      <c r="F31" s="23">
        <f>SUM(F32:F35)</f>
        <v>69974217.910000011</v>
      </c>
    </row>
    <row r="32" spans="1:6" ht="30" customHeight="1" x14ac:dyDescent="0.25">
      <c r="A32" s="32" t="s">
        <v>13</v>
      </c>
      <c r="B32" s="33"/>
      <c r="C32" s="33"/>
      <c r="D32" s="34"/>
      <c r="E32" s="15">
        <f>E22</f>
        <v>0</v>
      </c>
      <c r="F32" s="16">
        <f>F22</f>
        <v>0</v>
      </c>
    </row>
    <row r="33" spans="1:6" ht="30" customHeight="1" x14ac:dyDescent="0.25">
      <c r="A33" s="32" t="s">
        <v>14</v>
      </c>
      <c r="B33" s="33"/>
      <c r="C33" s="33"/>
      <c r="D33" s="34"/>
      <c r="E33" s="15">
        <f>E26</f>
        <v>26</v>
      </c>
      <c r="F33" s="16">
        <f>F26</f>
        <v>19262413.850000001</v>
      </c>
    </row>
    <row r="34" spans="1:6" ht="30" customHeight="1" x14ac:dyDescent="0.25">
      <c r="A34" s="32" t="s">
        <v>15</v>
      </c>
      <c r="B34" s="33"/>
      <c r="C34" s="33"/>
      <c r="D34" s="34"/>
      <c r="E34" s="15">
        <f>E25</f>
        <v>10</v>
      </c>
      <c r="F34" s="16">
        <f>F25</f>
        <v>48232768.359999999</v>
      </c>
    </row>
    <row r="35" spans="1:6" ht="45" customHeight="1" x14ac:dyDescent="0.25">
      <c r="A35" s="32" t="s">
        <v>24</v>
      </c>
      <c r="B35" s="33"/>
      <c r="C35" s="33"/>
      <c r="D35" s="34"/>
      <c r="E35" s="15">
        <f>COUNTIF(C6:C17,120)+COUNTIF(C6:C17,130)+COUNTIF(C6:C17,131)+COUNTIF(C6:C17,121)</f>
        <v>3</v>
      </c>
      <c r="F35" s="16">
        <f>SUMIF(C6:C17,120,F6:F17)+SUMIF(C6:C17,130,F6:F17)+SUMIF(C6:C17,131,F6:F17)+SUMIF(C6:C17,121,F6:F17)</f>
        <v>2479035.7000000002</v>
      </c>
    </row>
    <row r="36" spans="1:6" ht="59.25" customHeight="1" x14ac:dyDescent="0.25">
      <c r="A36" s="35" t="s">
        <v>16</v>
      </c>
      <c r="B36" s="36"/>
      <c r="C36" s="36"/>
      <c r="D36" s="37"/>
      <c r="E36" s="15">
        <f>COUNTIF(C6:C17,131)+COUNTIF(C6:C17,121)</f>
        <v>3</v>
      </c>
      <c r="F36" s="16">
        <f>SUMIF(C6:C17,131,F6:F17)+SUMIF(C6:C17,121,F6:F17)</f>
        <v>2479035.7000000002</v>
      </c>
    </row>
    <row r="39" spans="1:6" x14ac:dyDescent="0.25">
      <c r="A39" s="30" t="s">
        <v>1</v>
      </c>
      <c r="B39" s="30"/>
      <c r="C39" s="1"/>
    </row>
    <row r="40" spans="1:6" x14ac:dyDescent="0.25">
      <c r="A40" s="30" t="s">
        <v>2</v>
      </c>
      <c r="B40" s="30"/>
      <c r="C40" s="6" t="s">
        <v>0</v>
      </c>
    </row>
  </sheetData>
  <mergeCells count="19">
    <mergeCell ref="A1:F1"/>
    <mergeCell ref="A28:F28"/>
    <mergeCell ref="A3:F3"/>
    <mergeCell ref="A19:F19"/>
    <mergeCell ref="B21:D21"/>
    <mergeCell ref="A39:B39"/>
    <mergeCell ref="A40:B40"/>
    <mergeCell ref="B22:D22"/>
    <mergeCell ref="B23:D23"/>
    <mergeCell ref="B26:D26"/>
    <mergeCell ref="A35:D35"/>
    <mergeCell ref="A36:D36"/>
    <mergeCell ref="A30:D30"/>
    <mergeCell ref="A31:D31"/>
    <mergeCell ref="A32:D32"/>
    <mergeCell ref="A33:D33"/>
    <mergeCell ref="B25:D25"/>
    <mergeCell ref="B24:D24"/>
    <mergeCell ref="A34:D34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20" sqref="C20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49" t="s">
        <v>25</v>
      </c>
      <c r="B1" s="49"/>
      <c r="C1" s="49"/>
      <c r="D1" s="49"/>
      <c r="E1" s="49"/>
      <c r="F1" s="49"/>
      <c r="G1" s="49"/>
    </row>
    <row r="2" spans="1:7" ht="210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ht="30" x14ac:dyDescent="0.25">
      <c r="A3" s="14" t="s">
        <v>92</v>
      </c>
      <c r="B3" s="8" t="s">
        <v>99</v>
      </c>
      <c r="C3" s="14" t="s">
        <v>102</v>
      </c>
      <c r="D3" s="14" t="s">
        <v>103</v>
      </c>
      <c r="E3" s="8" t="s">
        <v>106</v>
      </c>
      <c r="F3" s="12" t="s">
        <v>111</v>
      </c>
      <c r="G3" s="12" t="s">
        <v>111</v>
      </c>
    </row>
    <row r="4" spans="1:7" x14ac:dyDescent="0.25">
      <c r="A4" s="14" t="s">
        <v>45</v>
      </c>
      <c r="B4" s="8" t="s">
        <v>42</v>
      </c>
      <c r="C4" s="14" t="s">
        <v>43</v>
      </c>
      <c r="D4" s="14" t="s">
        <v>46</v>
      </c>
      <c r="E4" s="8" t="s">
        <v>106</v>
      </c>
      <c r="F4" s="12" t="s">
        <v>112</v>
      </c>
      <c r="G4" s="12" t="s">
        <v>112</v>
      </c>
    </row>
    <row r="5" spans="1:7" ht="75" x14ac:dyDescent="0.25">
      <c r="A5" s="14" t="s">
        <v>93</v>
      </c>
      <c r="B5" s="8" t="s">
        <v>82</v>
      </c>
      <c r="C5" s="14" t="s">
        <v>83</v>
      </c>
      <c r="D5" s="14" t="s">
        <v>48</v>
      </c>
      <c r="E5" s="8" t="s">
        <v>107</v>
      </c>
      <c r="F5" s="12" t="s">
        <v>113</v>
      </c>
      <c r="G5" s="12" t="s">
        <v>114</v>
      </c>
    </row>
    <row r="6" spans="1:7" x14ac:dyDescent="0.25">
      <c r="A6" s="14" t="s">
        <v>94</v>
      </c>
      <c r="B6" s="8" t="s">
        <v>84</v>
      </c>
      <c r="C6" s="14" t="s">
        <v>85</v>
      </c>
      <c r="D6" s="14" t="s">
        <v>48</v>
      </c>
      <c r="E6" s="8" t="s">
        <v>108</v>
      </c>
      <c r="F6" s="12" t="s">
        <v>115</v>
      </c>
      <c r="G6" s="12" t="s">
        <v>116</v>
      </c>
    </row>
    <row r="7" spans="1:7" ht="30" x14ac:dyDescent="0.25">
      <c r="A7" s="24" t="s">
        <v>95</v>
      </c>
      <c r="B7" s="8" t="s">
        <v>86</v>
      </c>
      <c r="C7" s="24" t="s">
        <v>87</v>
      </c>
      <c r="D7" s="24" t="s">
        <v>104</v>
      </c>
      <c r="E7" s="8" t="s">
        <v>108</v>
      </c>
      <c r="F7" s="12" t="s">
        <v>117</v>
      </c>
      <c r="G7" s="12" t="s">
        <v>117</v>
      </c>
    </row>
    <row r="8" spans="1:7" x14ac:dyDescent="0.25">
      <c r="A8" s="24" t="s">
        <v>96</v>
      </c>
      <c r="B8" s="8" t="s">
        <v>88</v>
      </c>
      <c r="C8" s="24" t="s">
        <v>89</v>
      </c>
      <c r="D8" s="24" t="s">
        <v>105</v>
      </c>
      <c r="E8" s="8" t="s">
        <v>109</v>
      </c>
      <c r="F8" s="12" t="s">
        <v>118</v>
      </c>
      <c r="G8" s="12" t="s">
        <v>118</v>
      </c>
    </row>
    <row r="9" spans="1:7" x14ac:dyDescent="0.25">
      <c r="A9" s="24" t="s">
        <v>97</v>
      </c>
      <c r="B9" s="8" t="s">
        <v>100</v>
      </c>
      <c r="C9" s="24" t="s">
        <v>90</v>
      </c>
      <c r="D9" s="24" t="s">
        <v>103</v>
      </c>
      <c r="E9" s="8" t="s">
        <v>110</v>
      </c>
      <c r="F9" s="12" t="s">
        <v>119</v>
      </c>
      <c r="G9" s="12" t="s">
        <v>119</v>
      </c>
    </row>
    <row r="10" spans="1:7" x14ac:dyDescent="0.25">
      <c r="A10" s="14" t="s">
        <v>98</v>
      </c>
      <c r="B10" s="8" t="s">
        <v>101</v>
      </c>
      <c r="C10" s="14" t="s">
        <v>91</v>
      </c>
      <c r="D10" s="14" t="s">
        <v>103</v>
      </c>
      <c r="E10" s="8" t="s">
        <v>110</v>
      </c>
      <c r="F10" s="12" t="s">
        <v>120</v>
      </c>
      <c r="G10" s="12" t="s">
        <v>120</v>
      </c>
    </row>
    <row r="12" spans="1:7" x14ac:dyDescent="0.25">
      <c r="A12" s="7" t="s">
        <v>1</v>
      </c>
      <c r="B12" s="11"/>
      <c r="C12" s="1"/>
    </row>
    <row r="13" spans="1:7" x14ac:dyDescent="0.25">
      <c r="A13" s="7" t="s">
        <v>2</v>
      </c>
      <c r="B13" s="11"/>
      <c r="D13" s="6" t="s">
        <v>0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E6" sqref="E6"/>
    </sheetView>
  </sheetViews>
  <sheetFormatPr defaultRowHeight="15" x14ac:dyDescent="0.25"/>
  <cols>
    <col min="1" max="1" width="6.42578125" style="10" customWidth="1"/>
    <col min="2" max="2" width="15.5703125" style="10" customWidth="1"/>
    <col min="3" max="3" width="36.7109375" style="10" customWidth="1"/>
    <col min="4" max="4" width="9.140625" style="10"/>
    <col min="5" max="5" width="28.5703125" style="10" customWidth="1"/>
    <col min="6" max="7" width="15.7109375" style="10" customWidth="1"/>
    <col min="8" max="8" width="14.28515625" style="10" customWidth="1"/>
    <col min="9" max="10" width="9.140625" style="10"/>
    <col min="11" max="11" width="35.7109375" style="25" customWidth="1"/>
    <col min="12" max="16384" width="9.140625" style="10"/>
  </cols>
  <sheetData>
    <row r="1" spans="1:8" s="10" customFormat="1" ht="31.5" customHeight="1" thickBot="1" x14ac:dyDescent="0.3">
      <c r="A1" s="49" t="s">
        <v>297</v>
      </c>
      <c r="B1" s="49"/>
      <c r="C1" s="49"/>
      <c r="D1" s="49"/>
      <c r="E1" s="49"/>
      <c r="F1" s="49"/>
      <c r="G1" s="49"/>
      <c r="H1" s="49"/>
    </row>
    <row r="2" spans="1:8" customFormat="1" ht="225" x14ac:dyDescent="0.25">
      <c r="A2" s="17" t="s">
        <v>29</v>
      </c>
      <c r="B2" s="8" t="s">
        <v>26</v>
      </c>
      <c r="C2" s="24" t="s">
        <v>27</v>
      </c>
      <c r="D2" s="24" t="s">
        <v>32</v>
      </c>
      <c r="E2" s="8" t="s">
        <v>28</v>
      </c>
      <c r="F2" s="24" t="s">
        <v>30</v>
      </c>
      <c r="G2" s="24" t="s">
        <v>31</v>
      </c>
      <c r="H2" s="24" t="s">
        <v>121</v>
      </c>
    </row>
    <row r="3" spans="1:8" s="10" customFormat="1" ht="60" x14ac:dyDescent="0.25">
      <c r="A3" s="29" t="s">
        <v>122</v>
      </c>
      <c r="B3" s="26" t="s">
        <v>123</v>
      </c>
      <c r="C3" s="8" t="s">
        <v>124</v>
      </c>
      <c r="D3" s="26" t="s">
        <v>125</v>
      </c>
      <c r="E3" s="8" t="s">
        <v>298</v>
      </c>
      <c r="F3" s="27" t="s">
        <v>127</v>
      </c>
      <c r="G3" s="27" t="s">
        <v>127</v>
      </c>
      <c r="H3" s="27">
        <v>100</v>
      </c>
    </row>
    <row r="4" spans="1:8" s="10" customFormat="1" ht="60" x14ac:dyDescent="0.25">
      <c r="A4" s="29" t="s">
        <v>128</v>
      </c>
      <c r="B4" s="26" t="s">
        <v>129</v>
      </c>
      <c r="C4" s="8" t="s">
        <v>130</v>
      </c>
      <c r="D4" s="26" t="s">
        <v>125</v>
      </c>
      <c r="E4" s="8" t="s">
        <v>126</v>
      </c>
      <c r="F4" s="27" t="s">
        <v>131</v>
      </c>
      <c r="G4" s="27" t="s">
        <v>131</v>
      </c>
      <c r="H4" s="27">
        <v>100</v>
      </c>
    </row>
    <row r="5" spans="1:8" s="10" customFormat="1" x14ac:dyDescent="0.25">
      <c r="A5" s="29" t="s">
        <v>132</v>
      </c>
      <c r="B5" s="26" t="s">
        <v>133</v>
      </c>
      <c r="C5" s="8" t="s">
        <v>134</v>
      </c>
      <c r="D5" s="26" t="s">
        <v>125</v>
      </c>
      <c r="E5" s="8" t="s">
        <v>135</v>
      </c>
      <c r="F5" s="27" t="s">
        <v>136</v>
      </c>
      <c r="G5" s="27" t="s">
        <v>136</v>
      </c>
      <c r="H5" s="27">
        <v>100</v>
      </c>
    </row>
    <row r="6" spans="1:8" s="10" customFormat="1" ht="105" x14ac:dyDescent="0.25">
      <c r="A6" s="29" t="s">
        <v>137</v>
      </c>
      <c r="B6" s="26" t="s">
        <v>138</v>
      </c>
      <c r="C6" s="8" t="s">
        <v>139</v>
      </c>
      <c r="D6" s="26" t="s">
        <v>50</v>
      </c>
      <c r="E6" s="8" t="s">
        <v>140</v>
      </c>
      <c r="F6" s="27" t="s">
        <v>141</v>
      </c>
      <c r="G6" s="27" t="s">
        <v>142</v>
      </c>
      <c r="H6" s="27">
        <v>79.23</v>
      </c>
    </row>
    <row r="7" spans="1:8" s="10" customFormat="1" ht="105" x14ac:dyDescent="0.25">
      <c r="A7" s="29" t="s">
        <v>143</v>
      </c>
      <c r="B7" s="26" t="s">
        <v>144</v>
      </c>
      <c r="C7" s="8" t="s">
        <v>145</v>
      </c>
      <c r="D7" s="26" t="s">
        <v>103</v>
      </c>
      <c r="E7" s="8" t="s">
        <v>146</v>
      </c>
      <c r="F7" s="27" t="s">
        <v>147</v>
      </c>
      <c r="G7" s="27" t="s">
        <v>147</v>
      </c>
      <c r="H7" s="27">
        <v>100</v>
      </c>
    </row>
    <row r="8" spans="1:8" s="10" customFormat="1" ht="30" x14ac:dyDescent="0.25">
      <c r="A8" s="29" t="s">
        <v>92</v>
      </c>
      <c r="B8" s="26" t="s">
        <v>99</v>
      </c>
      <c r="C8" s="8" t="s">
        <v>102</v>
      </c>
      <c r="D8" s="26" t="s">
        <v>103</v>
      </c>
      <c r="E8" s="8" t="s">
        <v>106</v>
      </c>
      <c r="F8" s="27" t="s">
        <v>111</v>
      </c>
      <c r="G8" s="27" t="s">
        <v>111</v>
      </c>
      <c r="H8" s="27">
        <v>100</v>
      </c>
    </row>
    <row r="9" spans="1:8" s="10" customFormat="1" ht="75" x14ac:dyDescent="0.25">
      <c r="A9" s="29" t="s">
        <v>45</v>
      </c>
      <c r="B9" s="26" t="s">
        <v>42</v>
      </c>
      <c r="C9" s="8" t="s">
        <v>43</v>
      </c>
      <c r="D9" s="26" t="s">
        <v>46</v>
      </c>
      <c r="E9" s="8" t="s">
        <v>299</v>
      </c>
      <c r="F9" s="27" t="s">
        <v>149</v>
      </c>
      <c r="G9" s="27" t="s">
        <v>150</v>
      </c>
      <c r="H9" s="28">
        <v>5.07</v>
      </c>
    </row>
    <row r="10" spans="1:8" s="10" customFormat="1" ht="60" x14ac:dyDescent="0.25">
      <c r="A10" s="29" t="s">
        <v>151</v>
      </c>
      <c r="B10" s="26" t="s">
        <v>152</v>
      </c>
      <c r="C10" s="8" t="s">
        <v>153</v>
      </c>
      <c r="D10" s="26" t="s">
        <v>48</v>
      </c>
      <c r="E10" s="8" t="s">
        <v>300</v>
      </c>
      <c r="F10" s="27" t="s">
        <v>156</v>
      </c>
      <c r="G10" s="27" t="s">
        <v>114</v>
      </c>
      <c r="H10" s="28">
        <v>0</v>
      </c>
    </row>
    <row r="11" spans="1:8" s="10" customFormat="1" ht="60" x14ac:dyDescent="0.25">
      <c r="A11" s="29" t="s">
        <v>157</v>
      </c>
      <c r="B11" s="26" t="s">
        <v>158</v>
      </c>
      <c r="C11" s="8" t="s">
        <v>159</v>
      </c>
      <c r="D11" s="26" t="s">
        <v>46</v>
      </c>
      <c r="E11" s="8" t="s">
        <v>301</v>
      </c>
      <c r="F11" s="27" t="s">
        <v>160</v>
      </c>
      <c r="G11" s="27" t="s">
        <v>161</v>
      </c>
      <c r="H11" s="27">
        <v>46.08</v>
      </c>
    </row>
    <row r="12" spans="1:8" s="10" customFormat="1" ht="120" x14ac:dyDescent="0.25">
      <c r="A12" s="29" t="s">
        <v>162</v>
      </c>
      <c r="B12" s="26" t="s">
        <v>163</v>
      </c>
      <c r="C12" s="8" t="s">
        <v>164</v>
      </c>
      <c r="D12" s="26" t="s">
        <v>48</v>
      </c>
      <c r="E12" s="8" t="s">
        <v>107</v>
      </c>
      <c r="F12" s="27" t="s">
        <v>165</v>
      </c>
      <c r="G12" s="27" t="s">
        <v>114</v>
      </c>
      <c r="H12" s="28">
        <v>0</v>
      </c>
    </row>
    <row r="13" spans="1:8" s="10" customFormat="1" ht="105" x14ac:dyDescent="0.25">
      <c r="A13" s="29" t="s">
        <v>93</v>
      </c>
      <c r="B13" s="26" t="s">
        <v>82</v>
      </c>
      <c r="C13" s="8" t="s">
        <v>83</v>
      </c>
      <c r="D13" s="26" t="s">
        <v>48</v>
      </c>
      <c r="E13" s="8" t="s">
        <v>107</v>
      </c>
      <c r="F13" s="27" t="s">
        <v>166</v>
      </c>
      <c r="G13" s="27" t="s">
        <v>167</v>
      </c>
      <c r="H13" s="28">
        <v>25.43</v>
      </c>
    </row>
    <row r="14" spans="1:8" s="10" customFormat="1" ht="120" x14ac:dyDescent="0.25">
      <c r="A14" s="29" t="s">
        <v>168</v>
      </c>
      <c r="B14" s="26" t="s">
        <v>169</v>
      </c>
      <c r="C14" s="8" t="s">
        <v>170</v>
      </c>
      <c r="D14" s="26" t="s">
        <v>48</v>
      </c>
      <c r="E14" s="8" t="s">
        <v>107</v>
      </c>
      <c r="F14" s="27" t="s">
        <v>171</v>
      </c>
      <c r="G14" s="27" t="s">
        <v>172</v>
      </c>
      <c r="H14" s="27">
        <v>86.38</v>
      </c>
    </row>
    <row r="15" spans="1:8" s="10" customFormat="1" ht="60" x14ac:dyDescent="0.25">
      <c r="A15" s="29" t="s">
        <v>173</v>
      </c>
      <c r="B15" s="26" t="s">
        <v>174</v>
      </c>
      <c r="C15" s="8" t="s">
        <v>175</v>
      </c>
      <c r="D15" s="26" t="s">
        <v>56</v>
      </c>
      <c r="E15" s="8" t="s">
        <v>302</v>
      </c>
      <c r="F15" s="27" t="s">
        <v>177</v>
      </c>
      <c r="G15" s="27" t="s">
        <v>178</v>
      </c>
      <c r="H15" s="27">
        <v>97.46</v>
      </c>
    </row>
    <row r="16" spans="1:8" s="10" customFormat="1" ht="60" x14ac:dyDescent="0.25">
      <c r="A16" s="29" t="s">
        <v>179</v>
      </c>
      <c r="B16" s="26" t="s">
        <v>180</v>
      </c>
      <c r="C16" s="8" t="s">
        <v>181</v>
      </c>
      <c r="D16" s="26" t="s">
        <v>56</v>
      </c>
      <c r="E16" s="8" t="s">
        <v>107</v>
      </c>
      <c r="F16" s="27" t="s">
        <v>182</v>
      </c>
      <c r="G16" s="27" t="s">
        <v>114</v>
      </c>
      <c r="H16" s="28">
        <v>0</v>
      </c>
    </row>
    <row r="17" spans="1:8" s="10" customFormat="1" ht="30" x14ac:dyDescent="0.25">
      <c r="A17" s="29" t="s">
        <v>46</v>
      </c>
      <c r="B17" s="26" t="s">
        <v>183</v>
      </c>
      <c r="C17" s="8" t="s">
        <v>184</v>
      </c>
      <c r="D17" s="26" t="s">
        <v>104</v>
      </c>
      <c r="E17" s="8" t="s">
        <v>303</v>
      </c>
      <c r="F17" s="27" t="s">
        <v>185</v>
      </c>
      <c r="G17" s="27" t="s">
        <v>186</v>
      </c>
      <c r="H17" s="28">
        <v>5.14</v>
      </c>
    </row>
    <row r="18" spans="1:8" s="10" customFormat="1" ht="45" x14ac:dyDescent="0.25">
      <c r="A18" s="29" t="s">
        <v>48</v>
      </c>
      <c r="B18" s="26" t="s">
        <v>187</v>
      </c>
      <c r="C18" s="8" t="s">
        <v>188</v>
      </c>
      <c r="D18" s="26" t="s">
        <v>55</v>
      </c>
      <c r="E18" s="8" t="s">
        <v>107</v>
      </c>
      <c r="F18" s="27" t="s">
        <v>189</v>
      </c>
      <c r="G18" s="27" t="s">
        <v>114</v>
      </c>
      <c r="H18" s="28">
        <v>0</v>
      </c>
    </row>
    <row r="19" spans="1:8" s="10" customFormat="1" ht="75" x14ac:dyDescent="0.25">
      <c r="A19" s="29" t="s">
        <v>190</v>
      </c>
      <c r="B19" s="26" t="s">
        <v>191</v>
      </c>
      <c r="C19" s="8" t="s">
        <v>192</v>
      </c>
      <c r="D19" s="26" t="s">
        <v>193</v>
      </c>
      <c r="E19" s="8" t="s">
        <v>303</v>
      </c>
      <c r="F19" s="27" t="s">
        <v>194</v>
      </c>
      <c r="G19" s="27" t="s">
        <v>194</v>
      </c>
      <c r="H19" s="27">
        <v>100</v>
      </c>
    </row>
    <row r="20" spans="1:8" s="10" customFormat="1" ht="45" x14ac:dyDescent="0.25">
      <c r="A20" s="29" t="s">
        <v>195</v>
      </c>
      <c r="B20" s="26" t="s">
        <v>196</v>
      </c>
      <c r="C20" s="8" t="s">
        <v>197</v>
      </c>
      <c r="D20" s="26" t="s">
        <v>48</v>
      </c>
      <c r="E20" s="8" t="s">
        <v>107</v>
      </c>
      <c r="F20" s="27" t="s">
        <v>198</v>
      </c>
      <c r="G20" s="27" t="s">
        <v>114</v>
      </c>
      <c r="H20" s="28">
        <v>0</v>
      </c>
    </row>
    <row r="21" spans="1:8" s="10" customFormat="1" x14ac:dyDescent="0.25">
      <c r="A21" s="29" t="s">
        <v>199</v>
      </c>
      <c r="B21" s="26" t="s">
        <v>200</v>
      </c>
      <c r="C21" s="8" t="s">
        <v>201</v>
      </c>
      <c r="D21" s="26" t="s">
        <v>48</v>
      </c>
      <c r="E21" s="8" t="s">
        <v>107</v>
      </c>
      <c r="F21" s="27" t="s">
        <v>202</v>
      </c>
      <c r="G21" s="27" t="s">
        <v>114</v>
      </c>
      <c r="H21" s="28">
        <v>0</v>
      </c>
    </row>
    <row r="22" spans="1:8" s="10" customFormat="1" ht="75" x14ac:dyDescent="0.25">
      <c r="A22" s="29" t="s">
        <v>47</v>
      </c>
      <c r="B22" s="26" t="s">
        <v>39</v>
      </c>
      <c r="C22" s="8" t="s">
        <v>40</v>
      </c>
      <c r="D22" s="26" t="s">
        <v>48</v>
      </c>
      <c r="E22" s="8" t="s">
        <v>304</v>
      </c>
      <c r="F22" s="27" t="s">
        <v>204</v>
      </c>
      <c r="G22" s="27" t="s">
        <v>205</v>
      </c>
      <c r="H22" s="27">
        <v>94.11</v>
      </c>
    </row>
    <row r="23" spans="1:8" s="10" customFormat="1" ht="30" x14ac:dyDescent="0.25">
      <c r="A23" s="29" t="s">
        <v>206</v>
      </c>
      <c r="B23" s="26" t="s">
        <v>207</v>
      </c>
      <c r="C23" s="8" t="s">
        <v>208</v>
      </c>
      <c r="D23" s="26" t="s">
        <v>48</v>
      </c>
      <c r="E23" s="8" t="s">
        <v>203</v>
      </c>
      <c r="F23" s="27" t="s">
        <v>209</v>
      </c>
      <c r="G23" s="27" t="s">
        <v>210</v>
      </c>
      <c r="H23" s="27">
        <v>97.39</v>
      </c>
    </row>
    <row r="24" spans="1:8" s="10" customFormat="1" ht="45" x14ac:dyDescent="0.25">
      <c r="A24" s="29" t="s">
        <v>211</v>
      </c>
      <c r="B24" s="26" t="s">
        <v>212</v>
      </c>
      <c r="C24" s="8" t="s">
        <v>213</v>
      </c>
      <c r="D24" s="26" t="s">
        <v>48</v>
      </c>
      <c r="E24" s="8" t="s">
        <v>305</v>
      </c>
      <c r="F24" s="27" t="s">
        <v>214</v>
      </c>
      <c r="G24" s="27" t="s">
        <v>215</v>
      </c>
      <c r="H24" s="27">
        <v>99.99</v>
      </c>
    </row>
    <row r="25" spans="1:8" s="10" customFormat="1" ht="30" x14ac:dyDescent="0.25">
      <c r="A25" s="29" t="s">
        <v>216</v>
      </c>
      <c r="B25" s="26" t="s">
        <v>217</v>
      </c>
      <c r="C25" s="8" t="s">
        <v>218</v>
      </c>
      <c r="D25" s="26" t="s">
        <v>48</v>
      </c>
      <c r="E25" s="8" t="s">
        <v>306</v>
      </c>
      <c r="F25" s="27" t="s">
        <v>219</v>
      </c>
      <c r="G25" s="27" t="s">
        <v>114</v>
      </c>
      <c r="H25" s="28">
        <v>0</v>
      </c>
    </row>
    <row r="26" spans="1:8" s="10" customFormat="1" ht="90" x14ac:dyDescent="0.25">
      <c r="A26" s="29" t="s">
        <v>49</v>
      </c>
      <c r="B26" s="26" t="s">
        <v>44</v>
      </c>
      <c r="C26" s="8" t="s">
        <v>41</v>
      </c>
      <c r="D26" s="26" t="s">
        <v>50</v>
      </c>
      <c r="E26" s="8" t="s">
        <v>307</v>
      </c>
      <c r="F26" s="27" t="s">
        <v>220</v>
      </c>
      <c r="G26" s="27" t="s">
        <v>221</v>
      </c>
      <c r="H26" s="27">
        <v>97.93</v>
      </c>
    </row>
    <row r="27" spans="1:8" s="10" customFormat="1" ht="60" x14ac:dyDescent="0.25">
      <c r="A27" s="29" t="s">
        <v>222</v>
      </c>
      <c r="B27" s="26" t="s">
        <v>223</v>
      </c>
      <c r="C27" s="8" t="s">
        <v>224</v>
      </c>
      <c r="D27" s="26" t="s">
        <v>48</v>
      </c>
      <c r="E27" s="8" t="s">
        <v>155</v>
      </c>
      <c r="F27" s="27" t="s">
        <v>225</v>
      </c>
      <c r="G27" s="27" t="s">
        <v>114</v>
      </c>
      <c r="H27" s="28">
        <v>0</v>
      </c>
    </row>
    <row r="28" spans="1:8" s="10" customFormat="1" ht="45" x14ac:dyDescent="0.25">
      <c r="A28" s="29" t="s">
        <v>51</v>
      </c>
      <c r="B28" s="26" t="s">
        <v>52</v>
      </c>
      <c r="C28" s="8" t="s">
        <v>53</v>
      </c>
      <c r="D28" s="26" t="s">
        <v>48</v>
      </c>
      <c r="E28" s="8" t="s">
        <v>308</v>
      </c>
      <c r="F28" s="27" t="s">
        <v>226</v>
      </c>
      <c r="G28" s="27" t="s">
        <v>227</v>
      </c>
      <c r="H28" s="27">
        <v>99.36</v>
      </c>
    </row>
    <row r="29" spans="1:8" s="10" customFormat="1" ht="75" x14ac:dyDescent="0.25">
      <c r="A29" s="29" t="s">
        <v>228</v>
      </c>
      <c r="B29" s="26" t="s">
        <v>229</v>
      </c>
      <c r="C29" s="8" t="s">
        <v>230</v>
      </c>
      <c r="D29" s="26" t="s">
        <v>50</v>
      </c>
      <c r="E29" s="8" t="s">
        <v>309</v>
      </c>
      <c r="F29" s="27" t="s">
        <v>231</v>
      </c>
      <c r="G29" s="27" t="s">
        <v>232</v>
      </c>
      <c r="H29" s="27">
        <v>76.06</v>
      </c>
    </row>
    <row r="30" spans="1:8" s="10" customFormat="1" ht="60" x14ac:dyDescent="0.25">
      <c r="A30" s="29" t="s">
        <v>233</v>
      </c>
      <c r="B30" s="26" t="s">
        <v>234</v>
      </c>
      <c r="C30" s="8" t="s">
        <v>235</v>
      </c>
      <c r="D30" s="26" t="s">
        <v>50</v>
      </c>
      <c r="E30" s="8" t="s">
        <v>176</v>
      </c>
      <c r="F30" s="27" t="s">
        <v>236</v>
      </c>
      <c r="G30" s="27" t="s">
        <v>236</v>
      </c>
      <c r="H30" s="27">
        <v>100</v>
      </c>
    </row>
    <row r="31" spans="1:8" s="10" customFormat="1" ht="75" x14ac:dyDescent="0.25">
      <c r="A31" s="29" t="s">
        <v>54</v>
      </c>
      <c r="B31" s="26" t="s">
        <v>37</v>
      </c>
      <c r="C31" s="8" t="s">
        <v>38</v>
      </c>
      <c r="D31" s="26" t="s">
        <v>50</v>
      </c>
      <c r="E31" s="8" t="s">
        <v>310</v>
      </c>
      <c r="F31" s="27" t="s">
        <v>237</v>
      </c>
      <c r="G31" s="27" t="s">
        <v>238</v>
      </c>
      <c r="H31" s="27">
        <v>97.21</v>
      </c>
    </row>
    <row r="32" spans="1:8" s="10" customFormat="1" ht="45" x14ac:dyDescent="0.25">
      <c r="A32" s="29" t="s">
        <v>94</v>
      </c>
      <c r="B32" s="26" t="s">
        <v>84</v>
      </c>
      <c r="C32" s="8" t="s">
        <v>85</v>
      </c>
      <c r="D32" s="26" t="s">
        <v>48</v>
      </c>
      <c r="E32" s="8" t="s">
        <v>317</v>
      </c>
      <c r="F32" s="27" t="s">
        <v>239</v>
      </c>
      <c r="G32" s="27" t="s">
        <v>240</v>
      </c>
      <c r="H32" s="27">
        <v>54.39</v>
      </c>
    </row>
    <row r="33" spans="1:8" s="10" customFormat="1" ht="30" x14ac:dyDescent="0.25">
      <c r="A33" s="29" t="s">
        <v>95</v>
      </c>
      <c r="B33" s="26" t="s">
        <v>86</v>
      </c>
      <c r="C33" s="8" t="s">
        <v>87</v>
      </c>
      <c r="D33" s="26" t="s">
        <v>104</v>
      </c>
      <c r="E33" s="8" t="s">
        <v>108</v>
      </c>
      <c r="F33" s="27" t="s">
        <v>117</v>
      </c>
      <c r="G33" s="27" t="s">
        <v>117</v>
      </c>
      <c r="H33" s="27">
        <v>100</v>
      </c>
    </row>
    <row r="34" spans="1:8" s="10" customFormat="1" ht="75" x14ac:dyDescent="0.25">
      <c r="A34" s="29" t="s">
        <v>96</v>
      </c>
      <c r="B34" s="26" t="s">
        <v>88</v>
      </c>
      <c r="C34" s="8" t="s">
        <v>89</v>
      </c>
      <c r="D34" s="26" t="s">
        <v>105</v>
      </c>
      <c r="E34" s="8" t="s">
        <v>311</v>
      </c>
      <c r="F34" s="27" t="s">
        <v>241</v>
      </c>
      <c r="G34" s="27" t="s">
        <v>242</v>
      </c>
      <c r="H34" s="27">
        <v>95.5</v>
      </c>
    </row>
    <row r="35" spans="1:8" s="10" customFormat="1" ht="45" x14ac:dyDescent="0.25">
      <c r="A35" s="29" t="s">
        <v>243</v>
      </c>
      <c r="B35" s="26" t="s">
        <v>244</v>
      </c>
      <c r="C35" s="8" t="s">
        <v>245</v>
      </c>
      <c r="D35" s="26" t="s">
        <v>48</v>
      </c>
      <c r="E35" s="8" t="s">
        <v>155</v>
      </c>
      <c r="F35" s="27" t="s">
        <v>246</v>
      </c>
      <c r="G35" s="27" t="s">
        <v>246</v>
      </c>
      <c r="H35" s="27">
        <v>100</v>
      </c>
    </row>
    <row r="36" spans="1:8" s="10" customFormat="1" ht="30" x14ac:dyDescent="0.25">
      <c r="A36" s="29" t="s">
        <v>247</v>
      </c>
      <c r="B36" s="26" t="s">
        <v>248</v>
      </c>
      <c r="C36" s="8" t="s">
        <v>249</v>
      </c>
      <c r="D36" s="26" t="s">
        <v>50</v>
      </c>
      <c r="E36" s="8" t="s">
        <v>155</v>
      </c>
      <c r="F36" s="27" t="s">
        <v>250</v>
      </c>
      <c r="G36" s="27" t="s">
        <v>251</v>
      </c>
      <c r="H36" s="28">
        <v>8.0500000000000007</v>
      </c>
    </row>
    <row r="37" spans="1:8" s="10" customFormat="1" x14ac:dyDescent="0.25">
      <c r="A37" s="29" t="s">
        <v>252</v>
      </c>
      <c r="B37" s="26" t="s">
        <v>253</v>
      </c>
      <c r="C37" s="8" t="s">
        <v>254</v>
      </c>
      <c r="D37" s="26" t="s">
        <v>50</v>
      </c>
      <c r="E37" s="8" t="s">
        <v>155</v>
      </c>
      <c r="F37" s="27" t="s">
        <v>255</v>
      </c>
      <c r="G37" s="27" t="s">
        <v>256</v>
      </c>
      <c r="H37" s="28">
        <v>22.31</v>
      </c>
    </row>
    <row r="38" spans="1:8" s="10" customFormat="1" ht="45" x14ac:dyDescent="0.25">
      <c r="A38" s="29" t="s">
        <v>257</v>
      </c>
      <c r="B38" s="26" t="s">
        <v>258</v>
      </c>
      <c r="C38" s="8" t="s">
        <v>259</v>
      </c>
      <c r="D38" s="26" t="s">
        <v>162</v>
      </c>
      <c r="E38" s="8" t="s">
        <v>312</v>
      </c>
      <c r="F38" s="27" t="s">
        <v>260</v>
      </c>
      <c r="G38" s="27" t="s">
        <v>114</v>
      </c>
      <c r="H38" s="28">
        <v>0</v>
      </c>
    </row>
    <row r="39" spans="1:8" s="10" customFormat="1" ht="45" x14ac:dyDescent="0.25">
      <c r="A39" s="29" t="s">
        <v>261</v>
      </c>
      <c r="B39" s="26" t="s">
        <v>262</v>
      </c>
      <c r="C39" s="8" t="s">
        <v>263</v>
      </c>
      <c r="D39" s="26" t="s">
        <v>50</v>
      </c>
      <c r="E39" s="8" t="s">
        <v>155</v>
      </c>
      <c r="F39" s="27" t="s">
        <v>264</v>
      </c>
      <c r="G39" s="27" t="s">
        <v>265</v>
      </c>
      <c r="H39" s="28">
        <v>4.7300000000000004</v>
      </c>
    </row>
    <row r="40" spans="1:8" s="10" customFormat="1" ht="30" x14ac:dyDescent="0.25">
      <c r="A40" s="29" t="s">
        <v>266</v>
      </c>
      <c r="B40" s="26" t="s">
        <v>267</v>
      </c>
      <c r="C40" s="8" t="s">
        <v>268</v>
      </c>
      <c r="D40" s="26" t="s">
        <v>48</v>
      </c>
      <c r="E40" s="8" t="s">
        <v>313</v>
      </c>
      <c r="F40" s="27" t="s">
        <v>269</v>
      </c>
      <c r="G40" s="27" t="s">
        <v>114</v>
      </c>
      <c r="H40" s="28">
        <v>0</v>
      </c>
    </row>
    <row r="41" spans="1:8" s="10" customFormat="1" ht="30" x14ac:dyDescent="0.25">
      <c r="A41" s="29" t="s">
        <v>270</v>
      </c>
      <c r="B41" s="26" t="s">
        <v>271</v>
      </c>
      <c r="C41" s="8" t="s">
        <v>272</v>
      </c>
      <c r="D41" s="26" t="s">
        <v>273</v>
      </c>
      <c r="E41" s="8" t="s">
        <v>155</v>
      </c>
      <c r="F41" s="27" t="s">
        <v>274</v>
      </c>
      <c r="G41" s="27" t="s">
        <v>275</v>
      </c>
      <c r="H41" s="27">
        <v>90.97</v>
      </c>
    </row>
    <row r="42" spans="1:8" s="10" customFormat="1" ht="30" x14ac:dyDescent="0.25">
      <c r="A42" s="29" t="s">
        <v>276</v>
      </c>
      <c r="B42" s="26" t="s">
        <v>277</v>
      </c>
      <c r="C42" s="8" t="s">
        <v>278</v>
      </c>
      <c r="D42" s="26" t="s">
        <v>273</v>
      </c>
      <c r="E42" s="8" t="s">
        <v>148</v>
      </c>
      <c r="F42" s="27" t="s">
        <v>279</v>
      </c>
      <c r="G42" s="27" t="s">
        <v>280</v>
      </c>
      <c r="H42" s="27">
        <v>86.26</v>
      </c>
    </row>
    <row r="43" spans="1:8" s="10" customFormat="1" ht="75" x14ac:dyDescent="0.25">
      <c r="A43" s="29" t="s">
        <v>281</v>
      </c>
      <c r="B43" s="26" t="s">
        <v>282</v>
      </c>
      <c r="C43" s="8" t="s">
        <v>283</v>
      </c>
      <c r="D43" s="26" t="s">
        <v>125</v>
      </c>
      <c r="E43" s="8" t="s">
        <v>154</v>
      </c>
      <c r="F43" s="27" t="s">
        <v>284</v>
      </c>
      <c r="G43" s="27" t="s">
        <v>114</v>
      </c>
      <c r="H43" s="28">
        <v>0</v>
      </c>
    </row>
    <row r="44" spans="1:8" s="10" customFormat="1" ht="45" x14ac:dyDescent="0.25">
      <c r="A44" s="29" t="s">
        <v>97</v>
      </c>
      <c r="B44" s="26" t="s">
        <v>100</v>
      </c>
      <c r="C44" s="8" t="s">
        <v>90</v>
      </c>
      <c r="D44" s="26" t="s">
        <v>103</v>
      </c>
      <c r="E44" s="8" t="s">
        <v>314</v>
      </c>
      <c r="F44" s="27" t="s">
        <v>286</v>
      </c>
      <c r="G44" s="27" t="s">
        <v>287</v>
      </c>
      <c r="H44" s="27">
        <v>88.91</v>
      </c>
    </row>
    <row r="45" spans="1:8" s="10" customFormat="1" ht="30" x14ac:dyDescent="0.25">
      <c r="A45" s="29" t="s">
        <v>98</v>
      </c>
      <c r="B45" s="26" t="s">
        <v>101</v>
      </c>
      <c r="C45" s="8" t="s">
        <v>91</v>
      </c>
      <c r="D45" s="26" t="s">
        <v>103</v>
      </c>
      <c r="E45" s="8" t="s">
        <v>315</v>
      </c>
      <c r="F45" s="27" t="s">
        <v>288</v>
      </c>
      <c r="G45" s="27" t="s">
        <v>288</v>
      </c>
      <c r="H45" s="27">
        <v>100</v>
      </c>
    </row>
    <row r="46" spans="1:8" s="10" customFormat="1" x14ac:dyDescent="0.25">
      <c r="A46" s="29" t="s">
        <v>289</v>
      </c>
      <c r="B46" s="26" t="s">
        <v>290</v>
      </c>
      <c r="C46" s="8" t="s">
        <v>291</v>
      </c>
      <c r="D46" s="26" t="s">
        <v>103</v>
      </c>
      <c r="E46" s="8" t="s">
        <v>285</v>
      </c>
      <c r="F46" s="27" t="s">
        <v>292</v>
      </c>
      <c r="G46" s="27" t="s">
        <v>292</v>
      </c>
      <c r="H46" s="27">
        <v>100</v>
      </c>
    </row>
    <row r="47" spans="1:8" s="10" customFormat="1" ht="30" x14ac:dyDescent="0.25">
      <c r="A47" s="29" t="s">
        <v>293</v>
      </c>
      <c r="B47" s="26" t="s">
        <v>294</v>
      </c>
      <c r="C47" s="8" t="s">
        <v>295</v>
      </c>
      <c r="D47" s="26" t="s">
        <v>103</v>
      </c>
      <c r="E47" s="8" t="s">
        <v>316</v>
      </c>
      <c r="F47" s="27" t="s">
        <v>296</v>
      </c>
      <c r="G47" s="27" t="s">
        <v>296</v>
      </c>
      <c r="H47" s="27">
        <v>100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о договорах</vt:lpstr>
      <vt:lpstr>Сведения о товарах РФ</vt:lpstr>
      <vt:lpstr>Сведения о товарах РФ за год</vt:lpstr>
      <vt:lpstr>'Сведения о договорах'!Область_печати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2022-01-10T09:58:45Z</dcterms:modified>
</cp:coreProperties>
</file>