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425" windowWidth="14805" windowHeight="669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договорах'!$A$1:$F$51</definedName>
    <definedName name="_xlnm.Print_Area" localSheetId="1">'Сведения о товарах РФ'!$A$1:$G$17</definedName>
  </definedNames>
  <calcPr calcId="145621"/>
</workbook>
</file>

<file path=xl/calcChain.xml><?xml version="1.0" encoding="utf-8"?>
<calcChain xmlns="http://schemas.openxmlformats.org/spreadsheetml/2006/main">
  <c r="F28" i="3" l="1"/>
  <c r="F29" i="3" s="1"/>
  <c r="E28" i="3"/>
  <c r="E29" i="3" s="1"/>
  <c r="E41" i="3" s="1"/>
  <c r="E46" i="3" l="1"/>
  <c r="F46" i="3" l="1"/>
  <c r="E40" i="3" l="1"/>
  <c r="F44" i="3" l="1"/>
  <c r="F45" i="3"/>
  <c r="F43" i="3"/>
  <c r="F42" i="3" s="1"/>
  <c r="E44" i="3"/>
  <c r="E45" i="3"/>
  <c r="E43" i="3"/>
  <c r="E42" i="3" l="1"/>
  <c r="F40" i="3"/>
  <c r="F47" i="3" l="1"/>
  <c r="E47" i="3"/>
  <c r="F41" i="3" l="1"/>
  <c r="E39" i="3" l="1"/>
  <c r="E38" i="3" s="1"/>
  <c r="F39" i="3"/>
  <c r="F38" i="3" s="1"/>
</calcChain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<sst xmlns="http://schemas.openxmlformats.org/spreadsheetml/2006/main" count="118" uniqueCount="104">
  <si>
    <t>Н.А.Макогон</t>
  </si>
  <si>
    <t>Ведущий специалист договорного отдела</t>
  </si>
  <si>
    <t>финансово-экономического управления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</si>
  <si>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</si>
  <si>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</si>
  <si>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</si>
  <si>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</si>
  <si>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</si>
  <si>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</si>
  <si>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</si>
  <si>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</si>
  <si>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</si>
  <si>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</si>
  <si>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</si>
  <si>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</si>
  <si>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</si>
  <si>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</si>
  <si>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</si>
  <si>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</si>
  <si>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</si>
  <si>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</si>
  <si>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</si>
  <si>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</si>
  <si>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</si>
  <si>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</si>
  <si>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</si>
  <si>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</si>
  <si>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</si>
  <si>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</si>
  <si>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</si>
  <si>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</si>
  <si>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</si>
  <si>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</si>
  <si>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</si>
  <si>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</si>
  <si>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</si>
  <si>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</si>
  <si>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</si>
  <si>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</si>
  <si>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</si>
  <si>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</si>
  <si>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</si>
  <si>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</si>
  <si>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</si>
  <si>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58601045152220001250000</t>
  </si>
  <si>
    <t>58601045152220001260000</t>
  </si>
  <si>
    <t>Выполнение работ по модернизации сайта и изменения функциональных возможностей личного кабинета заявителя АО «ЮРЭСК»</t>
  </si>
  <si>
    <t>Восстановление принципиальных схем вторичной коммутации устройств РЗА в Белоярском филиале АО «ЮРЭСК». Проверка, корректировка и устранение дефектов свободно программируемой логики, параметрирования и ранжирования микропроцессорных терминалов.</t>
  </si>
  <si>
    <t>Поставка ГСМ для автотранспорта Кондинского филиала АО «ЮРЭСК» в г. Урай, п. Междуреченский, п. Мортка</t>
  </si>
  <si>
    <t>На право заключения договора поставки бензинового генератора для АО «ЮРЭСК».</t>
  </si>
  <si>
    <t>Ремонт административно-бытового корпуса в г. Сургут</t>
  </si>
  <si>
    <t>Поставка средств индивидуальной защиты (СИЗ) от термических и механических воздействий для персонала АО «ЮРЭСК»</t>
  </si>
  <si>
    <t>На право заключения договора поставки мебели для АО «ЮРЭСК</t>
  </si>
  <si>
    <t>Поставка материалов АИИС КУЭ (для замены ПУ потребителя)</t>
  </si>
  <si>
    <t>На право заключения договора строительства забора Няганьского филиала по адресу: ул. Сергинская, 27 (кадастровый номер ЗУ 86:13:020:2001:33) для АО «ЮРЭСК»».</t>
  </si>
  <si>
    <t>Услуги по организации и проведению мероприятия, посвященного 11-летию АО «ЮРЭСК»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</si>
  <si>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2022 финансового года Акционерного общества «Югорская региональная электросетевая компания»</t>
  </si>
  <si>
    <t>Услуги охраны объекта АО «ЮРЭСК» посредством передачи сигнала на пульт центрального наблюдения на объекте АО «ЮРЭСК» в пгт. Березово, Березовского района</t>
  </si>
  <si>
    <t>Приобретение видеорегистраторов и контроллеров ГЛОНАСС (бортовых систем мониторинга транспортных средств) для мониторинга транспортного средства для нужд АО «ЮРЭСК»</t>
  </si>
  <si>
    <t>Услуги по вывозу снега с прилегающих территорий объектов АО «ЮРЭСК» в г. Белоярский</t>
  </si>
  <si>
    <t>На право заключения договра по проведению энергетического обследования Акционерного Общества «Югорская региональная электросетевая компания»</t>
  </si>
  <si>
    <t>на право заключения договора по текущему ремонту административного здания для АО «ЮРЭСК»</t>
  </si>
  <si>
    <t>58601045152220001340000</t>
  </si>
  <si>
    <t>58601045152220001350000</t>
  </si>
  <si>
    <t>58601045152220001360000</t>
  </si>
  <si>
    <t>58601045152220001380000</t>
  </si>
  <si>
    <t>58601045152220001390000</t>
  </si>
  <si>
    <t>58601045152220001410000</t>
  </si>
  <si>
    <t>58601045152220001400000</t>
  </si>
  <si>
    <t>58601045152220001370000</t>
  </si>
  <si>
    <t>58601045152220001420000</t>
  </si>
  <si>
    <t>58601045152220001430000</t>
  </si>
  <si>
    <t>22.09.2022</t>
  </si>
  <si>
    <t>58601045152220001440000</t>
  </si>
  <si>
    <t>23.09.2022</t>
  </si>
  <si>
    <t>58601045152220001450000</t>
  </si>
  <si>
    <t>58601045152220001460000</t>
  </si>
  <si>
    <t>58601045152220001470000</t>
  </si>
  <si>
    <t>58601045152220001480000</t>
  </si>
  <si>
    <t>58601045152220001490000</t>
  </si>
  <si>
    <t>27.12.1</t>
  </si>
  <si>
    <t>Устройства для коммутации или защиты электрических цепей на напряжение более 1 кВ</t>
  </si>
  <si>
    <t>28.23</t>
  </si>
  <si>
    <t>Машины офисные и оборудование, кроме компьютеров и периферийного оборудования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</si>
  <si>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</si>
  <si>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</t>
  </si>
  <si>
    <t>26.30.5</t>
  </si>
  <si>
    <t>Устройства охранной или пожарной сигнализации и аналогичная аппаратура</t>
  </si>
  <si>
    <t>26.51.4</t>
  </si>
  <si>
    <t>Приборы для измерения электрических величин или ионизирующих излучений</t>
  </si>
  <si>
    <t>27.11.4</t>
  </si>
  <si>
    <t>Трансформаторы электрические</t>
  </si>
  <si>
    <t>27.32</t>
  </si>
  <si>
    <t>Провода и кабели электронные и электрические прочие</t>
  </si>
  <si>
    <t>27.90</t>
  </si>
  <si>
    <t>Оборудование электрическое прочее</t>
  </si>
  <si>
    <t>28.3</t>
  </si>
  <si>
    <t>Машины и оборудование для сельского и лесного хозяйства</t>
  </si>
  <si>
    <t>31.01.11</t>
  </si>
  <si>
    <t>Мебель металлическая для офисов</t>
  </si>
  <si>
    <t>31.01.12</t>
  </si>
  <si>
    <t>Мебель деревянная для офисов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</si>
  <si>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</si>
  <si>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сентябре 2022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</si>
</sst>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4" fontId="0" fillId="0" borderId="1" xfId="0" applyNumberFormat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1"/>
  <sheetViews>
    <sheetView tabSelected="1" zoomScale="80" zoomScaleNormal="80" workbookViewId="0">
      <selection activeCell="J6" sqref="J6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</cols>
  <sheetData>
    <row r="1" spans="1:6" ht="65.25" customHeight="1" x14ac:dyDescent="0.25">
      <c r="A1" s="45" t="s">
        <v>103</v>
      </c>
      <c r="B1" s="45"/>
      <c r="C1" s="45"/>
      <c r="D1" s="45"/>
      <c r="E1" s="45"/>
      <c r="F1" s="45"/>
    </row>
    <row r="3" spans="1:6" ht="33" customHeight="1" x14ac:dyDescent="0.25">
      <c r="A3" s="46" t="s">
        <v>3</v>
      </c>
      <c r="B3" s="46"/>
      <c r="C3" s="46"/>
      <c r="D3" s="46"/>
      <c r="E3" s="46"/>
      <c r="F3" s="46"/>
    </row>
    <row r="5" spans="1:6" ht="100.5" customHeight="1" x14ac:dyDescent="0.25">
      <c r="A5" s="2" t="s">
        <v>5</v>
      </c>
      <c r="B5" s="2" t="s">
        <v>4</v>
      </c>
      <c r="C5" s="2" t="s">
        <v>6</v>
      </c>
      <c r="D5" s="2" t="s">
        <v>7</v>
      </c>
      <c r="E5" s="2" t="s">
        <v>8</v>
      </c>
      <c r="F5" s="2" t="s">
        <v>17</v>
      </c>
    </row>
    <row r="6" spans="1:6" ht="60" x14ac:dyDescent="0.25">
      <c r="A6" s="16">
        <v>1</v>
      </c>
      <c r="B6" s="17" t="s">
        <v>46</v>
      </c>
      <c r="C6" s="18">
        <v>220</v>
      </c>
      <c r="D6" s="19" t="s">
        <v>62</v>
      </c>
      <c r="E6" s="23">
        <v>44805</v>
      </c>
      <c r="F6" s="20">
        <v>540000</v>
      </c>
    </row>
    <row r="7" spans="1:6" ht="120" x14ac:dyDescent="0.25">
      <c r="A7" s="16">
        <v>2</v>
      </c>
      <c r="B7" s="17" t="s">
        <v>47</v>
      </c>
      <c r="C7" s="18">
        <v>131</v>
      </c>
      <c r="D7" s="19" t="s">
        <v>63</v>
      </c>
      <c r="E7" s="23">
        <v>44809</v>
      </c>
      <c r="F7" s="20">
        <v>4658333.33</v>
      </c>
    </row>
    <row r="8" spans="1:6" ht="45" x14ac:dyDescent="0.25">
      <c r="A8" s="16">
        <v>3</v>
      </c>
      <c r="B8" s="17" t="s">
        <v>48</v>
      </c>
      <c r="C8" s="16">
        <v>131</v>
      </c>
      <c r="D8" s="19" t="s">
        <v>64</v>
      </c>
      <c r="E8" s="23">
        <v>44809</v>
      </c>
      <c r="F8" s="20">
        <v>4962979.68</v>
      </c>
    </row>
    <row r="9" spans="1:6" ht="45" x14ac:dyDescent="0.25">
      <c r="A9" s="16">
        <v>4</v>
      </c>
      <c r="B9" s="17" t="s">
        <v>49</v>
      </c>
      <c r="C9" s="18">
        <v>120</v>
      </c>
      <c r="D9" s="19" t="s">
        <v>65</v>
      </c>
      <c r="E9" s="23">
        <v>44810</v>
      </c>
      <c r="F9" s="20">
        <v>92520</v>
      </c>
    </row>
    <row r="10" spans="1:6" ht="30" x14ac:dyDescent="0.25">
      <c r="A10" s="16">
        <v>5</v>
      </c>
      <c r="B10" s="17" t="s">
        <v>50</v>
      </c>
      <c r="C10" s="18">
        <v>220</v>
      </c>
      <c r="D10" s="19" t="s">
        <v>66</v>
      </c>
      <c r="E10" s="23">
        <v>44809</v>
      </c>
      <c r="F10" s="20">
        <v>541500</v>
      </c>
    </row>
    <row r="11" spans="1:6" ht="60" x14ac:dyDescent="0.25">
      <c r="A11" s="16">
        <v>6</v>
      </c>
      <c r="B11" s="17" t="s">
        <v>51</v>
      </c>
      <c r="C11" s="18">
        <v>220</v>
      </c>
      <c r="D11" s="19" t="s">
        <v>67</v>
      </c>
      <c r="E11" s="23">
        <v>44823</v>
      </c>
      <c r="F11" s="20">
        <v>6702798.4500000002</v>
      </c>
    </row>
    <row r="12" spans="1:6" ht="30" x14ac:dyDescent="0.25">
      <c r="A12" s="16">
        <v>7</v>
      </c>
      <c r="B12" s="17" t="s">
        <v>52</v>
      </c>
      <c r="C12" s="18">
        <v>130</v>
      </c>
      <c r="D12" s="19" t="s">
        <v>68</v>
      </c>
      <c r="E12" s="23">
        <v>44816</v>
      </c>
      <c r="F12" s="20">
        <v>1642044.46</v>
      </c>
    </row>
    <row r="13" spans="1:6" ht="30" x14ac:dyDescent="0.25">
      <c r="A13" s="16">
        <v>8</v>
      </c>
      <c r="B13" s="17" t="s">
        <v>53</v>
      </c>
      <c r="C13" s="18">
        <v>131</v>
      </c>
      <c r="D13" s="19" t="s">
        <v>69</v>
      </c>
      <c r="E13" s="23">
        <v>44809</v>
      </c>
      <c r="F13" s="20">
        <v>24176032.899999999</v>
      </c>
    </row>
    <row r="14" spans="1:6" ht="75" x14ac:dyDescent="0.25">
      <c r="A14" s="16">
        <v>9</v>
      </c>
      <c r="B14" s="17" t="s">
        <v>54</v>
      </c>
      <c r="C14" s="18">
        <v>121</v>
      </c>
      <c r="D14" s="19" t="s">
        <v>70</v>
      </c>
      <c r="E14" s="23">
        <v>44825</v>
      </c>
      <c r="F14" s="20">
        <v>4500000</v>
      </c>
    </row>
    <row r="15" spans="1:6" ht="45" x14ac:dyDescent="0.25">
      <c r="A15" s="16">
        <v>10</v>
      </c>
      <c r="B15" s="16" t="s">
        <v>55</v>
      </c>
      <c r="C15" s="16">
        <v>220</v>
      </c>
      <c r="D15" s="19" t="s">
        <v>71</v>
      </c>
      <c r="E15" s="19" t="s">
        <v>72</v>
      </c>
      <c r="F15" s="20">
        <v>1000000</v>
      </c>
    </row>
    <row r="16" spans="1:6" ht="120" x14ac:dyDescent="0.25">
      <c r="A16" s="16">
        <v>11</v>
      </c>
      <c r="B16" s="16" t="s">
        <v>56</v>
      </c>
      <c r="C16" s="18">
        <v>120</v>
      </c>
      <c r="D16" s="19" t="s">
        <v>73</v>
      </c>
      <c r="E16" s="19" t="s">
        <v>74</v>
      </c>
      <c r="F16" s="20">
        <v>810000</v>
      </c>
    </row>
    <row r="17" spans="1:6" ht="75" x14ac:dyDescent="0.25">
      <c r="A17" s="16">
        <v>12</v>
      </c>
      <c r="B17" s="17" t="s">
        <v>57</v>
      </c>
      <c r="C17" s="18">
        <v>220</v>
      </c>
      <c r="D17" s="19" t="s">
        <v>75</v>
      </c>
      <c r="E17" s="23">
        <v>44827</v>
      </c>
      <c r="F17" s="20">
        <v>359232.48</v>
      </c>
    </row>
    <row r="18" spans="1:6" ht="90" x14ac:dyDescent="0.25">
      <c r="A18" s="16">
        <v>13</v>
      </c>
      <c r="B18" s="17" t="s">
        <v>58</v>
      </c>
      <c r="C18" s="18">
        <v>130</v>
      </c>
      <c r="D18" s="19" t="s">
        <v>76</v>
      </c>
      <c r="E18" s="23">
        <v>44830</v>
      </c>
      <c r="F18" s="20">
        <v>589625</v>
      </c>
    </row>
    <row r="19" spans="1:6" ht="45" x14ac:dyDescent="0.25">
      <c r="A19" s="16">
        <v>14</v>
      </c>
      <c r="B19" s="17" t="s">
        <v>59</v>
      </c>
      <c r="C19" s="16">
        <v>130</v>
      </c>
      <c r="D19" s="19" t="s">
        <v>77</v>
      </c>
      <c r="E19" s="23">
        <v>44830</v>
      </c>
      <c r="F19" s="20">
        <v>235109.95</v>
      </c>
    </row>
    <row r="20" spans="1:6" ht="75" x14ac:dyDescent="0.25">
      <c r="A20" s="16">
        <v>15</v>
      </c>
      <c r="B20" s="17" t="s">
        <v>60</v>
      </c>
      <c r="C20" s="18">
        <v>120</v>
      </c>
      <c r="D20" s="19" t="s">
        <v>78</v>
      </c>
      <c r="E20" s="23">
        <v>44830</v>
      </c>
      <c r="F20" s="20">
        <v>2213789</v>
      </c>
    </row>
    <row r="21" spans="1:6" ht="60" x14ac:dyDescent="0.25">
      <c r="A21" s="16">
        <v>16</v>
      </c>
      <c r="B21" s="17" t="s">
        <v>61</v>
      </c>
      <c r="C21" s="18">
        <v>120</v>
      </c>
      <c r="D21" s="19" t="s">
        <v>79</v>
      </c>
      <c r="E21" s="23">
        <v>44830</v>
      </c>
      <c r="F21" s="20">
        <v>2981715</v>
      </c>
    </row>
    <row r="23" spans="1:6" ht="30.75" customHeight="1" x14ac:dyDescent="0.25">
      <c r="A23" s="46" t="s">
        <v>9</v>
      </c>
      <c r="B23" s="46"/>
      <c r="C23" s="46"/>
      <c r="D23" s="46"/>
      <c r="E23" s="46"/>
      <c r="F23" s="46"/>
    </row>
    <row r="25" spans="1:6" ht="75" x14ac:dyDescent="0.25">
      <c r="A25" s="2" t="s">
        <v>5</v>
      </c>
      <c r="B25" s="47" t="s">
        <v>10</v>
      </c>
      <c r="C25" s="47"/>
      <c r="D25" s="47"/>
      <c r="E25" s="2" t="s">
        <v>11</v>
      </c>
      <c r="F25" s="2" t="s">
        <v>19</v>
      </c>
    </row>
    <row r="26" spans="1:6" ht="30" customHeight="1" x14ac:dyDescent="0.25">
      <c r="A26" s="2">
        <v>17</v>
      </c>
      <c r="B26" s="48" t="s">
        <v>18</v>
      </c>
      <c r="C26" s="48"/>
      <c r="D26" s="48"/>
      <c r="E26" s="5">
        <v>0</v>
      </c>
      <c r="F26" s="4">
        <v>0</v>
      </c>
    </row>
    <row r="27" spans="1:6" ht="45" customHeight="1" x14ac:dyDescent="0.25">
      <c r="A27" s="2">
        <v>18</v>
      </c>
      <c r="B27" s="48" t="s">
        <v>20</v>
      </c>
      <c r="C27" s="48"/>
      <c r="D27" s="48"/>
      <c r="E27" s="14">
        <v>2</v>
      </c>
      <c r="F27" s="15">
        <v>59951388</v>
      </c>
    </row>
    <row r="28" spans="1:6" ht="30" hidden="1" customHeight="1" outlineLevel="1" x14ac:dyDescent="0.25">
      <c r="A28" s="9" t="s">
        <v>34</v>
      </c>
      <c r="B28" s="50" t="s">
        <v>35</v>
      </c>
      <c r="C28" s="50"/>
      <c r="D28" s="50"/>
      <c r="E28" s="14">
        <f>COUNTIF(C6:C21,220)</f>
        <v>5</v>
      </c>
      <c r="F28" s="15">
        <f>SUMIF(C6:C21,220,F6:F21)</f>
        <v>9143530.9299999997</v>
      </c>
    </row>
    <row r="29" spans="1:6" ht="30" hidden="1" customHeight="1" outlineLevel="1" x14ac:dyDescent="0.25">
      <c r="A29" s="13" t="s">
        <v>36</v>
      </c>
      <c r="B29" s="49" t="s">
        <v>20</v>
      </c>
      <c r="C29" s="49"/>
      <c r="D29" s="49"/>
      <c r="E29" s="14">
        <f>E28+E27</f>
        <v>7</v>
      </c>
      <c r="F29" s="15">
        <f>F28+F27</f>
        <v>69094918.930000007</v>
      </c>
    </row>
    <row r="30" spans="1:6" ht="48.75" customHeight="1" collapsed="1" x14ac:dyDescent="0.25">
      <c r="A30" s="2">
        <v>19</v>
      </c>
      <c r="B30" s="48" t="s">
        <v>21</v>
      </c>
      <c r="C30" s="48"/>
      <c r="D30" s="48"/>
      <c r="E30" s="14">
        <v>50</v>
      </c>
      <c r="F30" s="15">
        <v>2975919.47</v>
      </c>
    </row>
    <row r="31" spans="1:6" ht="75" customHeight="1" x14ac:dyDescent="0.25">
      <c r="A31" s="25">
        <v>20</v>
      </c>
      <c r="B31" s="48" t="s">
        <v>37</v>
      </c>
      <c r="C31" s="48"/>
      <c r="D31" s="48"/>
      <c r="E31" s="14">
        <v>0</v>
      </c>
      <c r="F31" s="15">
        <v>0</v>
      </c>
    </row>
    <row r="32" spans="1:6" ht="60" customHeight="1" x14ac:dyDescent="0.25">
      <c r="A32" s="25">
        <v>21</v>
      </c>
      <c r="B32" s="48" t="s">
        <v>38</v>
      </c>
      <c r="C32" s="48"/>
      <c r="D32" s="48"/>
      <c r="E32" s="14">
        <v>0</v>
      </c>
      <c r="F32" s="15">
        <v>0</v>
      </c>
    </row>
    <row r="33" spans="1:6" ht="92.25" customHeight="1" x14ac:dyDescent="0.25">
      <c r="A33" s="25">
        <v>22</v>
      </c>
      <c r="B33" s="48" t="s">
        <v>39</v>
      </c>
      <c r="C33" s="48"/>
      <c r="D33" s="48"/>
      <c r="E33" s="14">
        <v>0</v>
      </c>
      <c r="F33" s="15">
        <v>0</v>
      </c>
    </row>
    <row r="35" spans="1:6" x14ac:dyDescent="0.25">
      <c r="A35" s="46" t="s">
        <v>33</v>
      </c>
      <c r="B35" s="46"/>
      <c r="C35" s="46"/>
      <c r="D35" s="46"/>
      <c r="E35" s="46"/>
      <c r="F35" s="46"/>
    </row>
    <row r="37" spans="1:6" ht="60" x14ac:dyDescent="0.25">
      <c r="A37" s="39" t="s">
        <v>12</v>
      </c>
      <c r="B37" s="40"/>
      <c r="C37" s="40"/>
      <c r="D37" s="41"/>
      <c r="E37" s="2" t="s">
        <v>12</v>
      </c>
      <c r="F37" s="2" t="s">
        <v>22</v>
      </c>
    </row>
    <row r="38" spans="1:6" x14ac:dyDescent="0.25">
      <c r="A38" s="42" t="s">
        <v>23</v>
      </c>
      <c r="B38" s="43"/>
      <c r="C38" s="43"/>
      <c r="D38" s="44"/>
      <c r="E38" s="21">
        <f>SUM(E39:E46)</f>
        <v>68</v>
      </c>
      <c r="F38" s="22">
        <f>SUM(F39:F46)</f>
        <v>118932987.72</v>
      </c>
    </row>
    <row r="39" spans="1:6" ht="30" customHeight="1" x14ac:dyDescent="0.25">
      <c r="A39" s="33" t="s">
        <v>13</v>
      </c>
      <c r="B39" s="34"/>
      <c r="C39" s="34"/>
      <c r="D39" s="35"/>
      <c r="E39" s="14">
        <f>E26</f>
        <v>0</v>
      </c>
      <c r="F39" s="15">
        <f>F26</f>
        <v>0</v>
      </c>
    </row>
    <row r="40" spans="1:6" ht="30" customHeight="1" x14ac:dyDescent="0.25">
      <c r="A40" s="33" t="s">
        <v>14</v>
      </c>
      <c r="B40" s="34"/>
      <c r="C40" s="34"/>
      <c r="D40" s="35"/>
      <c r="E40" s="14">
        <f>E30</f>
        <v>50</v>
      </c>
      <c r="F40" s="15">
        <f>F30</f>
        <v>2975919.47</v>
      </c>
    </row>
    <row r="41" spans="1:6" ht="30" customHeight="1" x14ac:dyDescent="0.25">
      <c r="A41" s="33" t="s">
        <v>15</v>
      </c>
      <c r="B41" s="34"/>
      <c r="C41" s="34"/>
      <c r="D41" s="35"/>
      <c r="E41" s="14">
        <f>E29</f>
        <v>7</v>
      </c>
      <c r="F41" s="15">
        <f>F29</f>
        <v>69094918.930000007</v>
      </c>
    </row>
    <row r="42" spans="1:6" ht="75" customHeight="1" x14ac:dyDescent="0.25">
      <c r="A42" s="33" t="s">
        <v>40</v>
      </c>
      <c r="B42" s="34"/>
      <c r="C42" s="34"/>
      <c r="D42" s="35"/>
      <c r="E42" s="14">
        <f>SUM(E43:E45)</f>
        <v>0</v>
      </c>
      <c r="F42" s="15">
        <f>SUM(F43:F45)</f>
        <v>0</v>
      </c>
    </row>
    <row r="43" spans="1:6" ht="75" customHeight="1" x14ac:dyDescent="0.25">
      <c r="A43" s="36" t="s">
        <v>41</v>
      </c>
      <c r="B43" s="37"/>
      <c r="C43" s="37"/>
      <c r="D43" s="38"/>
      <c r="E43" s="14">
        <f>E31</f>
        <v>0</v>
      </c>
      <c r="F43" s="15">
        <f>F31</f>
        <v>0</v>
      </c>
    </row>
    <row r="44" spans="1:6" ht="64.5" customHeight="1" x14ac:dyDescent="0.25">
      <c r="A44" s="36" t="s">
        <v>42</v>
      </c>
      <c r="B44" s="37"/>
      <c r="C44" s="37"/>
      <c r="D44" s="38"/>
      <c r="E44" s="14">
        <f t="shared" ref="E44:F45" si="0">E32</f>
        <v>0</v>
      </c>
      <c r="F44" s="15">
        <f t="shared" si="0"/>
        <v>0</v>
      </c>
    </row>
    <row r="45" spans="1:6" ht="92.25" customHeight="1" x14ac:dyDescent="0.25">
      <c r="A45" s="36" t="s">
        <v>43</v>
      </c>
      <c r="B45" s="37"/>
      <c r="C45" s="37"/>
      <c r="D45" s="38"/>
      <c r="E45" s="14">
        <f t="shared" si="0"/>
        <v>0</v>
      </c>
      <c r="F45" s="15">
        <f t="shared" si="0"/>
        <v>0</v>
      </c>
    </row>
    <row r="46" spans="1:6" ht="45" customHeight="1" x14ac:dyDescent="0.25">
      <c r="A46" s="33" t="s">
        <v>24</v>
      </c>
      <c r="B46" s="34"/>
      <c r="C46" s="34"/>
      <c r="D46" s="35"/>
      <c r="E46" s="14">
        <f>COUNTIF(C6:C21,120)+COUNTIF(C6:C21,130)+COUNTIF(C6:C21,131)+COUNTIF(C6:C21,121)+COUNTIF(C6:C21,132)+COUNTIF(C6:C21,122)</f>
        <v>11</v>
      </c>
      <c r="F46" s="15">
        <f>SUMIF(C6:C21,120,F6:F21)+SUMIF(C6:C21,130,F6:F21)+SUMIF(C6:C21,131,F6:F21)+SUMIF(C6:C21,121,F6:F21)+SUMIF(C6:C21,132,F6:F21)+SUMIF(C6:C21,122,F6:F21)</f>
        <v>46862149.319999993</v>
      </c>
    </row>
    <row r="47" spans="1:6" ht="58.5" customHeight="1" x14ac:dyDescent="0.25">
      <c r="A47" s="36" t="s">
        <v>16</v>
      </c>
      <c r="B47" s="37"/>
      <c r="C47" s="37"/>
      <c r="D47" s="38"/>
      <c r="E47" s="14">
        <f>COUNTIF(C6:C21,131)+COUNTIF(C6:C21,121)+COUNTIF(C6:C21,132)+COUNTIF(C6:C21,122)</f>
        <v>4</v>
      </c>
      <c r="F47" s="15">
        <f>SUMIF(C6:C21,131,F6:F21)+SUMIF(C6:C21,121,F6:F21)+SUMIF(C6:C21,132,F6:F21)+SUMIF(C6:C21,122,F6:F21)</f>
        <v>38297345.909999996</v>
      </c>
    </row>
    <row r="50" spans="1:3" x14ac:dyDescent="0.25">
      <c r="A50" s="32" t="s">
        <v>1</v>
      </c>
      <c r="B50" s="32"/>
      <c r="C50" s="1"/>
    </row>
    <row r="51" spans="1:3" x14ac:dyDescent="0.25">
      <c r="A51" s="32" t="s">
        <v>2</v>
      </c>
      <c r="B51" s="32"/>
      <c r="C51" s="6" t="s">
        <v>0</v>
      </c>
    </row>
  </sheetData>
  <mergeCells count="26">
    <mergeCell ref="A1:F1"/>
    <mergeCell ref="A35:F35"/>
    <mergeCell ref="A3:F3"/>
    <mergeCell ref="A23:F23"/>
    <mergeCell ref="B25:D25"/>
    <mergeCell ref="B33:D33"/>
    <mergeCell ref="B26:D26"/>
    <mergeCell ref="B27:D27"/>
    <mergeCell ref="B30:D30"/>
    <mergeCell ref="B29:D29"/>
    <mergeCell ref="B28:D28"/>
    <mergeCell ref="B31:D31"/>
    <mergeCell ref="B32:D32"/>
    <mergeCell ref="A50:B50"/>
    <mergeCell ref="A51:B51"/>
    <mergeCell ref="A46:D46"/>
    <mergeCell ref="A47:D47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BreakPreview" zoomScaleNormal="100" zoomScaleSheetLayoutView="100" workbookViewId="0">
      <pane ySplit="2" topLeftCell="A3" activePane="bottomLeft" state="frozen"/>
      <selection pane="bottomLeft" activeCell="J12" sqref="J12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1" t="s">
        <v>25</v>
      </c>
      <c r="B1" s="51"/>
      <c r="C1" s="51"/>
      <c r="D1" s="51"/>
      <c r="E1" s="51"/>
      <c r="F1" s="51"/>
      <c r="G1" s="51"/>
    </row>
    <row r="2" spans="1:7" ht="195" x14ac:dyDescent="0.25">
      <c r="A2" s="3" t="s">
        <v>29</v>
      </c>
      <c r="B2" s="8" t="s">
        <v>26</v>
      </c>
      <c r="C2" s="3" t="s">
        <v>27</v>
      </c>
      <c r="D2" s="3" t="s">
        <v>32</v>
      </c>
      <c r="E2" s="8" t="s">
        <v>28</v>
      </c>
      <c r="F2" s="3" t="s">
        <v>30</v>
      </c>
      <c r="G2" s="3" t="s">
        <v>31</v>
      </c>
    </row>
    <row r="3" spans="1:7" ht="105" x14ac:dyDescent="0.25">
      <c r="A3" s="16">
        <v>33</v>
      </c>
      <c r="B3" s="8" t="s">
        <v>84</v>
      </c>
      <c r="C3" s="30" t="s">
        <v>85</v>
      </c>
      <c r="D3" s="16">
        <v>60</v>
      </c>
      <c r="E3" s="19" t="s">
        <v>102</v>
      </c>
      <c r="F3" s="12">
        <v>95988</v>
      </c>
      <c r="G3" s="12">
        <v>0</v>
      </c>
    </row>
    <row r="4" spans="1:7" ht="105" x14ac:dyDescent="0.25">
      <c r="A4" s="16">
        <v>53</v>
      </c>
      <c r="B4" s="8" t="s">
        <v>86</v>
      </c>
      <c r="C4" s="31" t="s">
        <v>87</v>
      </c>
      <c r="D4" s="16">
        <v>90</v>
      </c>
      <c r="E4" s="19" t="s">
        <v>102</v>
      </c>
      <c r="F4" s="12">
        <v>41610</v>
      </c>
      <c r="G4" s="12">
        <v>41610</v>
      </c>
    </row>
    <row r="5" spans="1:7" ht="105" x14ac:dyDescent="0.25">
      <c r="A5" s="16">
        <v>63</v>
      </c>
      <c r="B5" s="8" t="s">
        <v>88</v>
      </c>
      <c r="C5" s="31" t="s">
        <v>89</v>
      </c>
      <c r="D5" s="16">
        <v>90</v>
      </c>
      <c r="E5" s="19" t="s">
        <v>102</v>
      </c>
      <c r="F5" s="12">
        <v>31718.400000000001</v>
      </c>
      <c r="G5" s="12">
        <v>31718.400000000001</v>
      </c>
    </row>
    <row r="6" spans="1:7" ht="105" x14ac:dyDescent="0.25">
      <c r="A6" s="16">
        <v>81</v>
      </c>
      <c r="B6" s="8" t="s">
        <v>90</v>
      </c>
      <c r="C6" s="31" t="s">
        <v>91</v>
      </c>
      <c r="D6" s="16">
        <v>70</v>
      </c>
      <c r="E6" s="19" t="s">
        <v>102</v>
      </c>
      <c r="F6" s="12">
        <v>55440</v>
      </c>
      <c r="G6" s="12">
        <v>55440</v>
      </c>
    </row>
    <row r="7" spans="1:7" ht="45" x14ac:dyDescent="0.25">
      <c r="A7" s="16">
        <v>85</v>
      </c>
      <c r="B7" s="8" t="s">
        <v>80</v>
      </c>
      <c r="C7" s="31" t="s">
        <v>81</v>
      </c>
      <c r="D7" s="31">
        <v>60</v>
      </c>
      <c r="E7" s="8" t="s">
        <v>45</v>
      </c>
      <c r="F7" s="12">
        <v>385000</v>
      </c>
      <c r="G7" s="12">
        <v>385000</v>
      </c>
    </row>
    <row r="8" spans="1:7" ht="105" x14ac:dyDescent="0.25">
      <c r="A8" s="16">
        <v>94</v>
      </c>
      <c r="B8" s="8" t="s">
        <v>92</v>
      </c>
      <c r="C8" s="31" t="s">
        <v>93</v>
      </c>
      <c r="D8" s="16">
        <v>70</v>
      </c>
      <c r="E8" s="19" t="s">
        <v>102</v>
      </c>
      <c r="F8" s="12">
        <v>224146.5</v>
      </c>
      <c r="G8" s="12">
        <v>224146.5</v>
      </c>
    </row>
    <row r="9" spans="1:7" ht="105" x14ac:dyDescent="0.25">
      <c r="A9" s="16">
        <v>99</v>
      </c>
      <c r="B9" s="8" t="s">
        <v>94</v>
      </c>
      <c r="C9" s="31" t="s">
        <v>95</v>
      </c>
      <c r="D9" s="16">
        <v>87</v>
      </c>
      <c r="E9" s="19" t="s">
        <v>102</v>
      </c>
      <c r="F9" s="12">
        <v>60475</v>
      </c>
      <c r="G9" s="12">
        <v>7840</v>
      </c>
    </row>
    <row r="10" spans="1:7" ht="30" x14ac:dyDescent="0.25">
      <c r="A10" s="16">
        <v>136</v>
      </c>
      <c r="B10" s="8" t="s">
        <v>82</v>
      </c>
      <c r="C10" s="31" t="s">
        <v>83</v>
      </c>
      <c r="D10" s="16">
        <v>33</v>
      </c>
      <c r="E10" s="19" t="s">
        <v>44</v>
      </c>
      <c r="F10" s="12">
        <v>7200</v>
      </c>
      <c r="G10" s="12">
        <v>0</v>
      </c>
    </row>
    <row r="11" spans="1:7" ht="105" x14ac:dyDescent="0.25">
      <c r="A11" s="16">
        <v>149</v>
      </c>
      <c r="B11" s="8" t="s">
        <v>96</v>
      </c>
      <c r="C11" s="31" t="s">
        <v>97</v>
      </c>
      <c r="D11" s="16">
        <v>50</v>
      </c>
      <c r="E11" s="19" t="s">
        <v>102</v>
      </c>
      <c r="F11" s="12">
        <v>1263.72</v>
      </c>
      <c r="G11" s="12">
        <v>1263.72</v>
      </c>
    </row>
    <row r="12" spans="1:7" ht="105" x14ac:dyDescent="0.25">
      <c r="A12" s="16">
        <v>226</v>
      </c>
      <c r="B12" s="8" t="s">
        <v>98</v>
      </c>
      <c r="C12" s="31" t="s">
        <v>99</v>
      </c>
      <c r="D12" s="16">
        <v>75</v>
      </c>
      <c r="E12" s="19" t="s">
        <v>102</v>
      </c>
      <c r="F12" s="12">
        <v>98160</v>
      </c>
      <c r="G12" s="12">
        <v>98160</v>
      </c>
    </row>
    <row r="13" spans="1:7" ht="105" x14ac:dyDescent="0.25">
      <c r="A13" s="16">
        <v>227</v>
      </c>
      <c r="B13" s="8" t="s">
        <v>100</v>
      </c>
      <c r="C13" s="30" t="s">
        <v>101</v>
      </c>
      <c r="D13" s="16">
        <v>75</v>
      </c>
      <c r="E13" s="19" t="s">
        <v>102</v>
      </c>
      <c r="F13" s="12">
        <v>100000</v>
      </c>
      <c r="G13" s="12">
        <v>100000</v>
      </c>
    </row>
    <row r="14" spans="1:7" x14ac:dyDescent="0.25">
      <c r="A14" s="26"/>
      <c r="B14" s="27"/>
      <c r="C14" s="28"/>
      <c r="D14" s="28"/>
      <c r="E14" s="27"/>
      <c r="F14" s="29"/>
      <c r="G14" s="29"/>
    </row>
    <row r="16" spans="1:7" x14ac:dyDescent="0.25">
      <c r="A16" s="7" t="s">
        <v>1</v>
      </c>
      <c r="B16" s="11"/>
      <c r="C16" s="1"/>
    </row>
    <row r="17" spans="1:7" x14ac:dyDescent="0.25">
      <c r="A17" s="7" t="s">
        <v>2</v>
      </c>
      <c r="B17" s="11"/>
      <c r="D17" s="6" t="s">
        <v>0</v>
      </c>
      <c r="F17" s="24"/>
    </row>
    <row r="19" spans="1:7" x14ac:dyDescent="0.25">
      <c r="F19" s="24"/>
      <c r="G19" s="24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договорах</vt:lpstr>
      <vt:lpstr>Сведения о товарах РФ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2022-10-07T04:21:42Z</dcterms:modified>
</cp:coreProperties>
</file>