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485" windowWidth="14805" windowHeight="6630"/>
  </bookViews>
  <sheets>
    <sheet name="Сведения о договорах" sheetId="3" r:id="rId1"/>
    <sheet name="Сведения о товарах РФ" sheetId="4" r:id="rId2"/>
  </sheets>
  <definedNames>
    <definedName name="_xlnm.Print_Area" localSheetId="0">'Сведения о договорах'!$A$1:$F$59</definedName>
    <definedName name="_xlnm.Print_Area" localSheetId="1">'Сведения о товарах РФ'!$A$1:$G$14</definedName>
  </definedNames>
  <calcPr calcId="145621"/>
</workbook>
</file>

<file path=xl/calcChain.xml><?xml version="1.0" encoding="utf-8"?>
<calcChain xmlns="http://schemas.openxmlformats.org/spreadsheetml/2006/main">
  <c r="F36" i="3" l="1"/>
  <c r="F37" i="3" s="1"/>
  <c r="E36" i="3"/>
  <c r="E37" i="3" s="1"/>
  <c r="E49" i="3" s="1"/>
  <c r="E54" i="3" l="1"/>
  <c r="F54" i="3" l="1"/>
  <c r="E48" i="3" l="1"/>
  <c r="F52" i="3" l="1"/>
  <c r="F53" i="3"/>
  <c r="F51" i="3"/>
  <c r="E52" i="3"/>
  <c r="E53" i="3"/>
  <c r="E51" i="3"/>
  <c r="F50" i="3" l="1"/>
  <c r="E50" i="3"/>
  <c r="F48" i="3"/>
  <c r="F55" i="3" l="1"/>
  <c r="E55" i="3"/>
  <c r="F49" i="3" l="1"/>
  <c r="E47" i="3" l="1"/>
  <c r="E46" i="3" s="1"/>
  <c r="F47" i="3"/>
  <c r="F46" i="3" s="1"/>
</calcChain>
</file>

<file path=xl/comments1.xml><?xml version="1.0" encoding="utf-8"?>
<comments xmlns="http://schemas.openxmlformats.org/spreadsheetml/2006/main">
  <authors>
    <author>Автор</author>
  </authors>
  <commentList>
    <comment ref="B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взаимозависимые
</t>
        </r>
      </text>
    </comment>
  </commentList>
</comments>
</file>

<file path=xl/sharedStrings.xml><?xml version="1.0" encoding="utf-8"?>
<sst xmlns="http://schemas.openxmlformats.org/spreadsheetml/2006/main" count="124" uniqueCount="113">
  <si>
    <t>Н.А.Макогон</t>
  </si>
  <si>
    <t>Ведущий специалист договорного отдела</t>
  </si>
  <si>
    <t>финансово-экономического управления</t>
  </si>
  <si>
    <t>Информация о количестве и об общей стоимости договоров, заключенных по результатам закупок, сведения о которых размещены в единой информационной системе</t>
  </si>
  <si>
    <t>Предмет договора</t>
  </si>
  <si>
    <t>№</t>
  </si>
  <si>
    <t>Код случая заключения договора по результатам</t>
  </si>
  <si>
    <t>Уникальный номер реестровой записи из реестра договоров, заключенных заказчиками</t>
  </si>
  <si>
    <t>Дата заключения договора</t>
  </si>
  <si>
    <t>Информация о количестве и об общей стоимости договоров, заключенных по результатам закупок, сведения о которых не размещены в единой информационной системе</t>
  </si>
  <si>
    <t>Предмет договора договоров, заключенных по результатам закупок</t>
  </si>
  <si>
    <r>
      <t>Общее количество заключенных договоров</t>
    </r>
    <r>
      <rPr>
        <b/>
        <sz val="11"/>
        <color rgb="FFFF0000"/>
        <rFont val="Arial"/>
        <family val="2"/>
        <charset val="204"/>
      </rPr>
      <t>*</t>
    </r>
  </si>
  <si>
    <t>Общее количество заключенных договоров</t>
  </si>
  <si>
    <t>по результатам закупок, сведения о которых не подлежат размещению в единой информационной системе в соответствии с частью 15 статьи 4 Федерального закона»</t>
  </si>
  <si>
    <t>по результатам закупок, указанных в пунктах 1 - 3 части 15 статьи 4 Федерального закона, в случае принятия заказчиком решения о неразмещении сведений о таких закупках в единой информационной системе</t>
  </si>
  <si>
    <t>по результатам закупок у единственного поставщика (подрядчика, исполнителя), предусмотренных статьей 3.6 Федерального закона»</t>
  </si>
  <si>
    <t>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</t>
  </si>
  <si>
    <t>Цена договора или максимальное значение цены договора (рублей)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</si>
  <si>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 </t>
  </si>
  <si>
    <t>Цена договора или максимальное значение
цены договора (рублей)*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</si>
  <si>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</si>
  <si>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</si>
  <si>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заключенных договоров (рублей)</t>
  </si>
  <si>
    <t>Всего договоров, заключенных заказчиком по результатам закупки товаров, работ, услуг,
в том числе:</t>
  </si>
  <si>
    <r>
      <t xml:space="preserve">размещенных в реестре договоров по результатам закупок, сведения о которых размещены в единой информационной системе,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</si>
  <si>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</si>
  <si>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Код товара по ОКПД2</t>
  </si>
  <si>
    <t>Наименование товара</t>
  </si>
  <si>
    <t>Информация о договорах на поставку товаров, в том числе поставленных при выполнении закупаемых работ, оказании закупаемых услуг</t>
  </si>
  <si>
    <t>№ 
п.п.</t>
  </si>
  <si>
    <t>Стоимостной объем товаров, в том числе товаров, поставленных при выполнении закупаемых работ, оказании закупаемых услуг 
(рублей)</t>
  </si>
  <si>
    <t>Стоимостной объем товаров российского происхождения, в том числе товаров, поставленных при выполнении закупаемых работ, оказании закупаемых услуг
(рублей)</t>
  </si>
  <si>
    <t>Размер минимальной доли закупок товаров российского происхождения
(процентов)</t>
  </si>
  <si>
    <t>Информация об общем количествезаключенных договоров, заключенных заказчиком по результатам закупки товаров, работ, услуг</t>
  </si>
  <si>
    <t>3.1.</t>
  </si>
  <si>
    <t>у единственного поставщика (подрядчика, исполнителя) по плану закупки</t>
  </si>
  <si>
    <t>3.2.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</si>
  <si>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</si>
  <si>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</si>
  <si>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</si>
  <si>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r>
      <t xml:space="preserve">по результатам закупок, определенных Правительством Российской Федерации в соответствии с частью 16 статьи 4 Федерального закона, у субъектов малого и среднего предпринимательства путем проведения предусмотренных положением о закупке, утвержденным заказчиком в соответствии с Федеральным законом, торгов, иных способов закупки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</si>
  <si>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</si>
  <si>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</si>
  <si>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</si>
  <si>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r>
      <t xml:space="preserve">СВЕДЕНИЯ
о договорах, заключенных </t>
    </r>
    <r>
      <rPr>
        <b/>
        <u/>
        <sz val="14"/>
        <color theme="1"/>
        <rFont val="Calibri"/>
        <family val="2"/>
        <charset val="204"/>
        <scheme val="minor"/>
      </rPr>
      <t>в ноябре 2022 г.</t>
    </r>
    <r>
      <rPr>
        <b/>
        <sz val="14"/>
        <color theme="1"/>
        <rFont val="Calibri"/>
        <family val="2"/>
        <charset val="204"/>
        <scheme val="minor"/>
      </rPr>
      <t xml:space="preserve"> по результатам закупок товаров, работ, услуг 
</t>
    </r>
    <r>
      <rPr>
        <b/>
        <u/>
        <sz val="14"/>
        <color theme="1"/>
        <rFont val="Calibri"/>
        <family val="2"/>
        <charset val="204"/>
        <scheme val="minor"/>
      </rPr>
      <t xml:space="preserve">АКЦИОНЕРНОЕ ОБЩЕСТВО "ЮГОРСКАЯ РЕГИОНАЛЬНАЯ ЭЛЕКТРОСЕТЕВАЯ КОМПАНИЯ" </t>
    </r>
  </si>
  <si>
    <t>Капитальный ремонт лифтового оборудования для нужд АО "ЮРЭСК"</t>
  </si>
  <si>
    <t>Инженерно-геодезические изыскания для объектов технологического присоединения потребителей на территории ХМАО-Югры для нужд АО «ЮРЭСК»</t>
  </si>
  <si>
    <t>Выполнение работ по созданию Центра управления сетями АО «ЮРЭСК»</t>
  </si>
  <si>
    <t>Обновление программного комплекса АРМ «Энергосфера»</t>
  </si>
  <si>
    <t>Поставка ГСМ для для автотранспорта Белоярского филиала АО «ЮРЭСК»</t>
  </si>
  <si>
    <t>Изготовление технических планов на объекты недвижимости, расположенные в ХМАО-Югре</t>
  </si>
  <si>
    <t>Поставка кабельно-проводниковой продукции для АО «ЮРЭСК»</t>
  </si>
  <si>
    <t>Поставка ГСМ для автотранспорта Советского филиала АО «ЮРЭСК»</t>
  </si>
  <si>
    <t>Проведение кадастровых работ по формированию земельного участка под объектом электросетевого хозяйства на территории Ханты-Мансийского района для АО «ЮРЭСК»</t>
  </si>
  <si>
    <t>Изготовление технических планов на объекты недвижимости, расположенные в ХМАО-Югра для нужд АО "ЮРЭСК"</t>
  </si>
  <si>
    <t>Приобретение дуговой защиты для АО «ЮРЭСК»</t>
  </si>
  <si>
    <t>Услуги по предоставлению рабочих мест для трудоустройства инвалидов (в т.ч. специальное рабочее место) для нужд Советского филиала</t>
  </si>
  <si>
    <t>Поставка автомобилей для АО «ЮРЭСК»</t>
  </si>
  <si>
    <t>Аренда нежилого помещения по адресу: п. Малиновский, ул. Первомайская, 9А, (56,2 кв.м) для нужд Советского филиала</t>
  </si>
  <si>
    <t>Услуги телефонной связи</t>
  </si>
  <si>
    <t>Поставка мини-погрузчика с телескопической стрелой для АО «ЮРЭСК»</t>
  </si>
  <si>
    <t>Услуги по поддержке информационной системы «Консультант Плюс»</t>
  </si>
  <si>
    <t>Приобретение шкафа оперативного тока и аккумуляторных батарей для АО «ЮРЭСК»</t>
  </si>
  <si>
    <t>Капитальный ремонт строительной части РП г. Нягань для нужд АО «ЮРЭСК»</t>
  </si>
  <si>
    <t>Поставка материалов АИИС КУЭ (для технологического присоединения) для АО «ЮРЭСК»</t>
  </si>
  <si>
    <t>Поставка сувенирной и полиграфической продукции</t>
  </si>
  <si>
    <t>Изготовление фирменных календарей</t>
  </si>
  <si>
    <t>58601045152220001640000</t>
  </si>
  <si>
    <t>58601045152220001650000</t>
  </si>
  <si>
    <t>58601045152220001660000</t>
  </si>
  <si>
    <t>58601045152220001670000</t>
  </si>
  <si>
    <t>58601045152220001680000</t>
  </si>
  <si>
    <t>58601045152220001690000</t>
  </si>
  <si>
    <t>58601045152220001700000</t>
  </si>
  <si>
    <t>58601045152220001720000</t>
  </si>
  <si>
    <t>58601045152220001740000</t>
  </si>
  <si>
    <t>58601045152220001750000</t>
  </si>
  <si>
    <t>58601045152220001760000</t>
  </si>
  <si>
    <t>58601045152220001770000</t>
  </si>
  <si>
    <t>58601045152220001780000</t>
  </si>
  <si>
    <t>58601045152220001790000</t>
  </si>
  <si>
    <t>58601045152220001800000</t>
  </si>
  <si>
    <t>58601045152220001810000</t>
  </si>
  <si>
    <t>58601045152220001830000</t>
  </si>
  <si>
    <t>58601045152220001840000</t>
  </si>
  <si>
    <t>58601045152220001850000</t>
  </si>
  <si>
    <t>58601045152220001860000</t>
  </si>
  <si>
    <t>58601045152220001870000</t>
  </si>
  <si>
    <t>58601045152220001820000</t>
  </si>
  <si>
    <t>58601045152220001730000</t>
  </si>
  <si>
    <t>58601045152220001710000</t>
  </si>
  <si>
    <t>08.11.2022</t>
  </si>
  <si>
    <t>Услуги по выполнению научно-исследовательских работ по теме: «Аудит менеджмента Акционерного общества «Югорская региональная электросетевая компания».</t>
  </si>
  <si>
    <t>Выполнение работ по замене свайных фундаментов опор, замене дефектных изоляторов, замене гасителей вибрации на ВЛ 110 кВ Вандмтор – Сергино 1, 2 цепь с отпайками</t>
  </si>
  <si>
    <t>17.12</t>
  </si>
  <si>
    <t>Бумага и картон</t>
  </si>
  <si>
    <t>25.29.12</t>
  </si>
  <si>
    <t>Емкости металлические для сжатых или сжиженных газов</t>
  </si>
  <si>
    <t>25.73.30</t>
  </si>
  <si>
    <t>Инструмент ручной прочий</t>
  </si>
  <si>
    <t>28.23</t>
  </si>
  <si>
    <t>Машины офисные и оборудование, кроме компьютеров и периферийного оборудования</t>
  </si>
  <si>
    <t>31.09.11</t>
  </si>
  <si>
    <t>Мебель металлическая, не включенная в другие группировки</t>
  </si>
  <si>
    <t>31.09.14.110</t>
  </si>
  <si>
    <t>Мебель из пластмассовых материалов</t>
  </si>
  <si>
    <t>58601045152220001230000</t>
  </si>
  <si>
    <t>58601045152220001140000</t>
  </si>
  <si>
    <t>27.12.1</t>
  </si>
  <si>
    <t>Устройства для коммутации или защиты электрических цепей на напряжение более 1 кВ</t>
  </si>
  <si>
    <t>27.12.2</t>
  </si>
  <si>
    <t>Устройства коммутации или защиты электрических цепей на напряжение не более 1 кВ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</si>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</sst>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1" applyNumberFormat="1" applyFont="1" applyAlignment="1" applyProtection="1"/>
    <xf numFmtId="4" fontId="0" fillId="0" borderId="1" xfId="0" applyNumberFormat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49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3" fillId="0" borderId="0" xfId="1" applyFont="1" applyAlignment="1" applyProtection="1">
      <alignment horizontal="left"/>
    </xf>
    <xf numFmtId="0" fontId="0" fillId="0" borderId="2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2" xfId="0" applyBorder="1" applyAlignment="1">
      <alignment horizontal="left" vertical="center" wrapText="1" indent="7"/>
    </xf>
    <xf numFmtId="0" fontId="0" fillId="0" borderId="3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114300</xdr:rowOff>
    </xdr:to>
    <xdr:sp macro="" textlink="">
      <xdr:nvSpPr>
        <xdr:cNvPr id="2049" name="AutoShape 1" descr="https://lk.zakupki.gov.ru/223/purchase/private/images/i_edit.png"/>
        <xdr:cNvSpPr>
          <a:spLocks noChangeAspect="1" noChangeArrowheads="1"/>
        </xdr:cNvSpPr>
      </xdr:nvSpPr>
      <xdr:spPr bwMode="auto">
        <a:xfrm>
          <a:off x="13306425" y="26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9"/>
  <sheetViews>
    <sheetView tabSelected="1" zoomScale="80" zoomScaleNormal="80" workbookViewId="0">
      <selection activeCell="I40" sqref="I40"/>
    </sheetView>
  </sheetViews>
  <sheetFormatPr defaultRowHeight="15" outlineLevelRow="1" x14ac:dyDescent="0.25"/>
  <cols>
    <col min="2" max="2" width="37.42578125" customWidth="1"/>
    <col min="3" max="3" width="16.7109375" customWidth="1"/>
    <col min="4" max="4" width="41" customWidth="1"/>
    <col min="5" max="5" width="13.5703125" customWidth="1"/>
    <col min="6" max="6" width="20" customWidth="1"/>
    <col min="7" max="7" width="9.140625" customWidth="1"/>
  </cols>
  <sheetData>
    <row r="1" spans="1:6" ht="65.25" customHeight="1" x14ac:dyDescent="0.25">
      <c r="A1" s="33" t="s">
        <v>44</v>
      </c>
      <c r="B1" s="33"/>
      <c r="C1" s="33"/>
      <c r="D1" s="33"/>
      <c r="E1" s="33"/>
      <c r="F1" s="33"/>
    </row>
    <row r="3" spans="1:6" ht="33" customHeight="1" x14ac:dyDescent="0.25">
      <c r="A3" s="34" t="s">
        <v>3</v>
      </c>
      <c r="B3" s="34"/>
      <c r="C3" s="34"/>
      <c r="D3" s="34"/>
      <c r="E3" s="34"/>
      <c r="F3" s="34"/>
    </row>
    <row r="5" spans="1:6" ht="100.5" customHeight="1" x14ac:dyDescent="0.25">
      <c r="A5" s="2" t="s">
        <v>5</v>
      </c>
      <c r="B5" s="2" t="s">
        <v>4</v>
      </c>
      <c r="C5" s="2" t="s">
        <v>6</v>
      </c>
      <c r="D5" s="2" t="s">
        <v>7</v>
      </c>
      <c r="E5" s="2" t="s">
        <v>8</v>
      </c>
      <c r="F5" s="2" t="s">
        <v>17</v>
      </c>
    </row>
    <row r="6" spans="1:6" ht="30" x14ac:dyDescent="0.25">
      <c r="A6" s="16">
        <v>1</v>
      </c>
      <c r="B6" s="17" t="s">
        <v>45</v>
      </c>
      <c r="C6" s="18">
        <v>120</v>
      </c>
      <c r="D6" s="19" t="s">
        <v>67</v>
      </c>
      <c r="E6" s="23">
        <v>44867</v>
      </c>
      <c r="F6" s="20">
        <v>3396000</v>
      </c>
    </row>
    <row r="7" spans="1:6" ht="75" x14ac:dyDescent="0.25">
      <c r="A7" s="16">
        <v>2</v>
      </c>
      <c r="B7" s="17" t="s">
        <v>46</v>
      </c>
      <c r="C7" s="18">
        <v>120</v>
      </c>
      <c r="D7" s="19" t="s">
        <v>68</v>
      </c>
      <c r="E7" s="23">
        <v>44867</v>
      </c>
      <c r="F7" s="20">
        <v>5437740</v>
      </c>
    </row>
    <row r="8" spans="1:6" ht="45" x14ac:dyDescent="0.25">
      <c r="A8" s="16">
        <v>3</v>
      </c>
      <c r="B8" s="17" t="s">
        <v>47</v>
      </c>
      <c r="C8" s="16">
        <v>131</v>
      </c>
      <c r="D8" s="19" t="s">
        <v>69</v>
      </c>
      <c r="E8" s="23">
        <v>44867</v>
      </c>
      <c r="F8" s="20">
        <v>12340000</v>
      </c>
    </row>
    <row r="9" spans="1:6" ht="75" x14ac:dyDescent="0.25">
      <c r="A9" s="16">
        <v>4</v>
      </c>
      <c r="B9" s="17" t="s">
        <v>92</v>
      </c>
      <c r="C9" s="18">
        <v>121</v>
      </c>
      <c r="D9" s="19" t="s">
        <v>70</v>
      </c>
      <c r="E9" s="23">
        <v>44867</v>
      </c>
      <c r="F9" s="20">
        <v>1200000</v>
      </c>
    </row>
    <row r="10" spans="1:6" ht="30" x14ac:dyDescent="0.25">
      <c r="A10" s="16">
        <v>5</v>
      </c>
      <c r="B10" s="17" t="s">
        <v>48</v>
      </c>
      <c r="C10" s="18">
        <v>220</v>
      </c>
      <c r="D10" s="19" t="s">
        <v>71</v>
      </c>
      <c r="E10" s="23">
        <v>44872</v>
      </c>
      <c r="F10" s="20">
        <v>499000</v>
      </c>
    </row>
    <row r="11" spans="1:6" ht="30" x14ac:dyDescent="0.25">
      <c r="A11" s="16">
        <v>6</v>
      </c>
      <c r="B11" s="17" t="s">
        <v>49</v>
      </c>
      <c r="C11" s="18">
        <v>220</v>
      </c>
      <c r="D11" s="19" t="s">
        <v>72</v>
      </c>
      <c r="E11" s="23">
        <v>44872</v>
      </c>
      <c r="F11" s="20">
        <v>2896683.93</v>
      </c>
    </row>
    <row r="12" spans="1:6" ht="45" x14ac:dyDescent="0.25">
      <c r="A12" s="16">
        <v>7</v>
      </c>
      <c r="B12" s="17" t="s">
        <v>50</v>
      </c>
      <c r="C12" s="18">
        <v>131</v>
      </c>
      <c r="D12" s="19" t="s">
        <v>73</v>
      </c>
      <c r="E12" s="23">
        <v>44873</v>
      </c>
      <c r="F12" s="20">
        <v>143000</v>
      </c>
    </row>
    <row r="13" spans="1:6" ht="30" x14ac:dyDescent="0.25">
      <c r="A13" s="16">
        <v>8</v>
      </c>
      <c r="B13" s="17" t="s">
        <v>51</v>
      </c>
      <c r="C13" s="18">
        <v>130</v>
      </c>
      <c r="D13" s="19" t="s">
        <v>74</v>
      </c>
      <c r="E13" s="23">
        <v>44879</v>
      </c>
      <c r="F13" s="20">
        <v>655002</v>
      </c>
    </row>
    <row r="14" spans="1:6" ht="30" x14ac:dyDescent="0.25">
      <c r="A14" s="16">
        <v>9</v>
      </c>
      <c r="B14" s="17" t="s">
        <v>52</v>
      </c>
      <c r="C14" s="18">
        <v>130</v>
      </c>
      <c r="D14" s="19" t="s">
        <v>75</v>
      </c>
      <c r="E14" s="23">
        <v>44883</v>
      </c>
      <c r="F14" s="20">
        <v>2637336</v>
      </c>
    </row>
    <row r="15" spans="1:6" ht="75" x14ac:dyDescent="0.25">
      <c r="A15" s="16">
        <v>10</v>
      </c>
      <c r="B15" s="17" t="s">
        <v>53</v>
      </c>
      <c r="C15" s="18">
        <v>130</v>
      </c>
      <c r="D15" s="19" t="s">
        <v>76</v>
      </c>
      <c r="E15" s="23">
        <v>44883</v>
      </c>
      <c r="F15" s="20">
        <v>249200</v>
      </c>
    </row>
    <row r="16" spans="1:6" ht="60" x14ac:dyDescent="0.25">
      <c r="A16" s="16">
        <v>11</v>
      </c>
      <c r="B16" s="17" t="s">
        <v>54</v>
      </c>
      <c r="C16" s="18">
        <v>130</v>
      </c>
      <c r="D16" s="19" t="s">
        <v>77</v>
      </c>
      <c r="E16" s="23">
        <v>44886</v>
      </c>
      <c r="F16" s="20">
        <v>3017456.26</v>
      </c>
    </row>
    <row r="17" spans="1:6" ht="30" x14ac:dyDescent="0.25">
      <c r="A17" s="16">
        <v>12</v>
      </c>
      <c r="B17" s="17" t="s">
        <v>55</v>
      </c>
      <c r="C17" s="18">
        <v>130</v>
      </c>
      <c r="D17" s="19" t="s">
        <v>78</v>
      </c>
      <c r="E17" s="23">
        <v>44886</v>
      </c>
      <c r="F17" s="20">
        <v>1609280</v>
      </c>
    </row>
    <row r="18" spans="1:6" ht="60" x14ac:dyDescent="0.25">
      <c r="A18" s="16">
        <v>13</v>
      </c>
      <c r="B18" s="17" t="s">
        <v>56</v>
      </c>
      <c r="C18" s="18">
        <v>121</v>
      </c>
      <c r="D18" s="19" t="s">
        <v>79</v>
      </c>
      <c r="E18" s="23">
        <v>44886</v>
      </c>
      <c r="F18" s="20">
        <v>1145855.28</v>
      </c>
    </row>
    <row r="19" spans="1:6" ht="30" x14ac:dyDescent="0.25">
      <c r="A19" s="16">
        <v>14</v>
      </c>
      <c r="B19" s="17" t="s">
        <v>57</v>
      </c>
      <c r="C19" s="18">
        <v>131</v>
      </c>
      <c r="D19" s="19" t="s">
        <v>80</v>
      </c>
      <c r="E19" s="23">
        <v>44886</v>
      </c>
      <c r="F19" s="20">
        <v>13302000</v>
      </c>
    </row>
    <row r="20" spans="1:6" ht="60" x14ac:dyDescent="0.25">
      <c r="A20" s="16">
        <v>15</v>
      </c>
      <c r="B20" s="17" t="s">
        <v>58</v>
      </c>
      <c r="C20" s="18">
        <v>220</v>
      </c>
      <c r="D20" s="19" t="s">
        <v>81</v>
      </c>
      <c r="E20" s="23">
        <v>44887</v>
      </c>
      <c r="F20" s="20">
        <v>217226.11</v>
      </c>
    </row>
    <row r="21" spans="1:6" x14ac:dyDescent="0.25">
      <c r="A21" s="16">
        <v>16</v>
      </c>
      <c r="B21" s="17" t="s">
        <v>59</v>
      </c>
      <c r="C21" s="18">
        <v>220</v>
      </c>
      <c r="D21" s="19" t="s">
        <v>82</v>
      </c>
      <c r="E21" s="23">
        <v>44888</v>
      </c>
      <c r="F21" s="20">
        <v>740169.16</v>
      </c>
    </row>
    <row r="22" spans="1:6" ht="45" x14ac:dyDescent="0.25">
      <c r="A22" s="16">
        <v>17</v>
      </c>
      <c r="B22" s="17" t="s">
        <v>60</v>
      </c>
      <c r="C22" s="18">
        <v>130</v>
      </c>
      <c r="D22" s="19" t="s">
        <v>83</v>
      </c>
      <c r="E22" s="23">
        <v>44893</v>
      </c>
      <c r="F22" s="20">
        <v>5092000</v>
      </c>
    </row>
    <row r="23" spans="1:6" ht="45" x14ac:dyDescent="0.25">
      <c r="A23" s="16">
        <v>18</v>
      </c>
      <c r="B23" s="17" t="s">
        <v>61</v>
      </c>
      <c r="C23" s="18">
        <v>131</v>
      </c>
      <c r="D23" s="19" t="s">
        <v>84</v>
      </c>
      <c r="E23" s="23">
        <v>44893</v>
      </c>
      <c r="F23" s="20">
        <v>3391659</v>
      </c>
    </row>
    <row r="24" spans="1:6" ht="45" x14ac:dyDescent="0.25">
      <c r="A24" s="16">
        <v>19</v>
      </c>
      <c r="B24" s="17" t="s">
        <v>62</v>
      </c>
      <c r="C24" s="18">
        <v>130</v>
      </c>
      <c r="D24" s="19" t="s">
        <v>85</v>
      </c>
      <c r="E24" s="23">
        <v>44893</v>
      </c>
      <c r="F24" s="20">
        <v>1951394.4</v>
      </c>
    </row>
    <row r="25" spans="1:6" ht="45" x14ac:dyDescent="0.25">
      <c r="A25" s="16">
        <v>20</v>
      </c>
      <c r="B25" s="17" t="s">
        <v>63</v>
      </c>
      <c r="C25" s="18">
        <v>121</v>
      </c>
      <c r="D25" s="19" t="s">
        <v>86</v>
      </c>
      <c r="E25" s="23">
        <v>44893</v>
      </c>
      <c r="F25" s="20">
        <v>1089000</v>
      </c>
    </row>
    <row r="26" spans="1:6" ht="75" x14ac:dyDescent="0.25">
      <c r="A26" s="16">
        <v>21</v>
      </c>
      <c r="B26" s="17" t="s">
        <v>93</v>
      </c>
      <c r="C26" s="18">
        <v>131</v>
      </c>
      <c r="D26" s="19" t="s">
        <v>87</v>
      </c>
      <c r="E26" s="23">
        <v>44893</v>
      </c>
      <c r="F26" s="20">
        <v>16523509.199999999</v>
      </c>
    </row>
    <row r="27" spans="1:6" ht="45" x14ac:dyDescent="0.25">
      <c r="A27" s="16">
        <v>22</v>
      </c>
      <c r="B27" s="17" t="s">
        <v>64</v>
      </c>
      <c r="C27" s="18">
        <v>131</v>
      </c>
      <c r="D27" s="19" t="s">
        <v>88</v>
      </c>
      <c r="E27" s="23">
        <v>44888</v>
      </c>
      <c r="F27" s="20">
        <v>22339598.52</v>
      </c>
    </row>
    <row r="28" spans="1:6" ht="30" x14ac:dyDescent="0.25">
      <c r="A28" s="16">
        <v>23</v>
      </c>
      <c r="B28" s="17" t="s">
        <v>65</v>
      </c>
      <c r="C28" s="18">
        <v>130</v>
      </c>
      <c r="D28" s="19" t="s">
        <v>89</v>
      </c>
      <c r="E28" s="23">
        <v>44882</v>
      </c>
      <c r="F28" s="20">
        <v>994300</v>
      </c>
    </row>
    <row r="29" spans="1:6" x14ac:dyDescent="0.25">
      <c r="A29" s="16">
        <v>24</v>
      </c>
      <c r="B29" s="17" t="s">
        <v>66</v>
      </c>
      <c r="C29" s="16">
        <v>130</v>
      </c>
      <c r="D29" s="19" t="s">
        <v>90</v>
      </c>
      <c r="E29" s="19" t="s">
        <v>91</v>
      </c>
      <c r="F29" s="20">
        <v>334100</v>
      </c>
    </row>
    <row r="31" spans="1:6" ht="30.75" customHeight="1" x14ac:dyDescent="0.25">
      <c r="A31" s="34" t="s">
        <v>9</v>
      </c>
      <c r="B31" s="34"/>
      <c r="C31" s="34"/>
      <c r="D31" s="34"/>
      <c r="E31" s="34"/>
      <c r="F31" s="34"/>
    </row>
    <row r="33" spans="1:6" ht="75" x14ac:dyDescent="0.25">
      <c r="A33" s="2" t="s">
        <v>5</v>
      </c>
      <c r="B33" s="35" t="s">
        <v>10</v>
      </c>
      <c r="C33" s="35"/>
      <c r="D33" s="35"/>
      <c r="E33" s="2" t="s">
        <v>11</v>
      </c>
      <c r="F33" s="2" t="s">
        <v>19</v>
      </c>
    </row>
    <row r="34" spans="1:6" ht="30" customHeight="1" x14ac:dyDescent="0.25">
      <c r="A34" s="2">
        <v>15</v>
      </c>
      <c r="B34" s="36" t="s">
        <v>18</v>
      </c>
      <c r="C34" s="36"/>
      <c r="D34" s="36"/>
      <c r="E34" s="5">
        <v>0</v>
      </c>
      <c r="F34" s="4">
        <v>0</v>
      </c>
    </row>
    <row r="35" spans="1:6" ht="45" customHeight="1" x14ac:dyDescent="0.25">
      <c r="A35" s="2">
        <v>16</v>
      </c>
      <c r="B35" s="36" t="s">
        <v>20</v>
      </c>
      <c r="C35" s="36"/>
      <c r="D35" s="36"/>
      <c r="E35" s="14">
        <v>1</v>
      </c>
      <c r="F35" s="15">
        <v>133986.6</v>
      </c>
    </row>
    <row r="36" spans="1:6" ht="30" hidden="1" customHeight="1" outlineLevel="1" x14ac:dyDescent="0.25">
      <c r="A36" s="9" t="s">
        <v>34</v>
      </c>
      <c r="B36" s="38" t="s">
        <v>35</v>
      </c>
      <c r="C36" s="38"/>
      <c r="D36" s="38"/>
      <c r="E36" s="14">
        <f>COUNTIF(C6:C29,220)</f>
        <v>4</v>
      </c>
      <c r="F36" s="15">
        <f>SUMIF(C6:C29,220,F6:F29)</f>
        <v>4353079.2</v>
      </c>
    </row>
    <row r="37" spans="1:6" ht="30" hidden="1" customHeight="1" outlineLevel="1" x14ac:dyDescent="0.25">
      <c r="A37" s="13" t="s">
        <v>36</v>
      </c>
      <c r="B37" s="37" t="s">
        <v>20</v>
      </c>
      <c r="C37" s="37"/>
      <c r="D37" s="37"/>
      <c r="E37" s="14">
        <f>E36+E35</f>
        <v>5</v>
      </c>
      <c r="F37" s="15">
        <f>F36+F35</f>
        <v>4487065.8</v>
      </c>
    </row>
    <row r="38" spans="1:6" ht="48.75" customHeight="1" collapsed="1" x14ac:dyDescent="0.25">
      <c r="A38" s="2">
        <v>17</v>
      </c>
      <c r="B38" s="36" t="s">
        <v>21</v>
      </c>
      <c r="C38" s="36"/>
      <c r="D38" s="36"/>
      <c r="E38" s="14">
        <v>16</v>
      </c>
      <c r="F38" s="15">
        <v>854871.7</v>
      </c>
    </row>
    <row r="39" spans="1:6" ht="75" customHeight="1" x14ac:dyDescent="0.25">
      <c r="A39" s="25">
        <v>18</v>
      </c>
      <c r="B39" s="36" t="s">
        <v>37</v>
      </c>
      <c r="C39" s="36"/>
      <c r="D39" s="36"/>
      <c r="E39" s="14">
        <v>0</v>
      </c>
      <c r="F39" s="15">
        <v>0</v>
      </c>
    </row>
    <row r="40" spans="1:6" ht="60" customHeight="1" x14ac:dyDescent="0.25">
      <c r="A40" s="25">
        <v>19</v>
      </c>
      <c r="B40" s="36" t="s">
        <v>38</v>
      </c>
      <c r="C40" s="36"/>
      <c r="D40" s="36"/>
      <c r="E40" s="14">
        <v>0</v>
      </c>
      <c r="F40" s="15">
        <v>0</v>
      </c>
    </row>
    <row r="41" spans="1:6" ht="92.25" customHeight="1" x14ac:dyDescent="0.25">
      <c r="A41" s="25">
        <v>20</v>
      </c>
      <c r="B41" s="36" t="s">
        <v>39</v>
      </c>
      <c r="C41" s="36"/>
      <c r="D41" s="36"/>
      <c r="E41" s="14">
        <v>0</v>
      </c>
      <c r="F41" s="15">
        <v>0</v>
      </c>
    </row>
    <row r="43" spans="1:6" x14ac:dyDescent="0.25">
      <c r="A43" s="34" t="s">
        <v>33</v>
      </c>
      <c r="B43" s="34"/>
      <c r="C43" s="34"/>
      <c r="D43" s="34"/>
      <c r="E43" s="34"/>
      <c r="F43" s="34"/>
    </row>
    <row r="45" spans="1:6" ht="60" x14ac:dyDescent="0.25">
      <c r="A45" s="46" t="s">
        <v>12</v>
      </c>
      <c r="B45" s="47"/>
      <c r="C45" s="47"/>
      <c r="D45" s="48"/>
      <c r="E45" s="2" t="s">
        <v>12</v>
      </c>
      <c r="F45" s="2" t="s">
        <v>22</v>
      </c>
    </row>
    <row r="46" spans="1:6" x14ac:dyDescent="0.25">
      <c r="A46" s="49" t="s">
        <v>23</v>
      </c>
      <c r="B46" s="50"/>
      <c r="C46" s="50"/>
      <c r="D46" s="51"/>
      <c r="E46" s="21">
        <f>SUM(E47:E54)</f>
        <v>41</v>
      </c>
      <c r="F46" s="22">
        <f>SUM(F47:F54)</f>
        <v>102190368.16</v>
      </c>
    </row>
    <row r="47" spans="1:6" ht="30" customHeight="1" x14ac:dyDescent="0.25">
      <c r="A47" s="40" t="s">
        <v>13</v>
      </c>
      <c r="B47" s="41"/>
      <c r="C47" s="41"/>
      <c r="D47" s="42"/>
      <c r="E47" s="14">
        <f>E34</f>
        <v>0</v>
      </c>
      <c r="F47" s="15">
        <f>F34</f>
        <v>0</v>
      </c>
    </row>
    <row r="48" spans="1:6" ht="30" customHeight="1" x14ac:dyDescent="0.25">
      <c r="A48" s="40" t="s">
        <v>14</v>
      </c>
      <c r="B48" s="41"/>
      <c r="C48" s="41"/>
      <c r="D48" s="42"/>
      <c r="E48" s="14">
        <f>E38</f>
        <v>16</v>
      </c>
      <c r="F48" s="15">
        <f>F38</f>
        <v>854871.7</v>
      </c>
    </row>
    <row r="49" spans="1:6" ht="30" customHeight="1" x14ac:dyDescent="0.25">
      <c r="A49" s="40" t="s">
        <v>15</v>
      </c>
      <c r="B49" s="41"/>
      <c r="C49" s="41"/>
      <c r="D49" s="42"/>
      <c r="E49" s="14">
        <f>E37</f>
        <v>5</v>
      </c>
      <c r="F49" s="15">
        <f>F37</f>
        <v>4487065.8</v>
      </c>
    </row>
    <row r="50" spans="1:6" ht="75" customHeight="1" x14ac:dyDescent="0.25">
      <c r="A50" s="40" t="s">
        <v>40</v>
      </c>
      <c r="B50" s="41"/>
      <c r="C50" s="41"/>
      <c r="D50" s="42"/>
      <c r="E50" s="14">
        <f>SUM(E51:E53)</f>
        <v>0</v>
      </c>
      <c r="F50" s="15">
        <f>SUM(F51:F53)</f>
        <v>0</v>
      </c>
    </row>
    <row r="51" spans="1:6" ht="75" customHeight="1" x14ac:dyDescent="0.25">
      <c r="A51" s="43" t="s">
        <v>41</v>
      </c>
      <c r="B51" s="44"/>
      <c r="C51" s="44"/>
      <c r="D51" s="45"/>
      <c r="E51" s="14">
        <f>E39</f>
        <v>0</v>
      </c>
      <c r="F51" s="15">
        <f>F39</f>
        <v>0</v>
      </c>
    </row>
    <row r="52" spans="1:6" ht="64.5" customHeight="1" x14ac:dyDescent="0.25">
      <c r="A52" s="43" t="s">
        <v>42</v>
      </c>
      <c r="B52" s="44"/>
      <c r="C52" s="44"/>
      <c r="D52" s="45"/>
      <c r="E52" s="14">
        <f t="shared" ref="E52:F53" si="0">E40</f>
        <v>0</v>
      </c>
      <c r="F52" s="15">
        <f t="shared" si="0"/>
        <v>0</v>
      </c>
    </row>
    <row r="53" spans="1:6" ht="92.25" customHeight="1" x14ac:dyDescent="0.25">
      <c r="A53" s="43" t="s">
        <v>43</v>
      </c>
      <c r="B53" s="44"/>
      <c r="C53" s="44"/>
      <c r="D53" s="45"/>
      <c r="E53" s="14">
        <f t="shared" si="0"/>
        <v>0</v>
      </c>
      <c r="F53" s="15">
        <f t="shared" si="0"/>
        <v>0</v>
      </c>
    </row>
    <row r="54" spans="1:6" ht="45" customHeight="1" x14ac:dyDescent="0.25">
      <c r="A54" s="40" t="s">
        <v>24</v>
      </c>
      <c r="B54" s="41"/>
      <c r="C54" s="41"/>
      <c r="D54" s="42"/>
      <c r="E54" s="14">
        <f>COUNTIF(C6:C29,120)+COUNTIF(C6:C29,130)+COUNTIF(C6:C29,131)+COUNTIF(C6:C29,121)+COUNTIF(C6:C29,132)+COUNTIF(C6:C29,122)</f>
        <v>20</v>
      </c>
      <c r="F54" s="15">
        <f>SUMIF(C6:C29,120,F6:F29)+SUMIF(C6:C29,130,F6:F29)+SUMIF(C6:C29,131,F6:F29)+SUMIF(C6:C29,121,F6:F29)+SUMIF(C6:C29,132,F6:F29)+SUMIF(C6:C29,122,F6:F29)</f>
        <v>96848430.659999996</v>
      </c>
    </row>
    <row r="55" spans="1:6" ht="58.5" customHeight="1" x14ac:dyDescent="0.25">
      <c r="A55" s="43" t="s">
        <v>16</v>
      </c>
      <c r="B55" s="44"/>
      <c r="C55" s="44"/>
      <c r="D55" s="45"/>
      <c r="E55" s="14">
        <f>COUNTIF(C6:C29,131)+COUNTIF(C6:C29,121)+COUNTIF(C6:C29,132)+COUNTIF(C6:C29,122)</f>
        <v>9</v>
      </c>
      <c r="F55" s="15">
        <f>SUMIF(C6:C29,131,F6:F29)+SUMIF(C6:C29,121,F6:F29)+SUMIF(C6:C29,132,F6:F29)+SUMIF(C6:C29,122,F6:F29)</f>
        <v>71474622</v>
      </c>
    </row>
    <row r="58" spans="1:6" x14ac:dyDescent="0.25">
      <c r="A58" s="39" t="s">
        <v>1</v>
      </c>
      <c r="B58" s="39"/>
      <c r="C58" s="1"/>
    </row>
    <row r="59" spans="1:6" x14ac:dyDescent="0.25">
      <c r="A59" s="39" t="s">
        <v>2</v>
      </c>
      <c r="B59" s="39"/>
      <c r="C59" s="6" t="s">
        <v>0</v>
      </c>
    </row>
  </sheetData>
  <mergeCells count="26">
    <mergeCell ref="A58:B58"/>
    <mergeCell ref="A59:B59"/>
    <mergeCell ref="A54:D54"/>
    <mergeCell ref="A55:D55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1:F1"/>
    <mergeCell ref="A43:F43"/>
    <mergeCell ref="A3:F3"/>
    <mergeCell ref="A31:F31"/>
    <mergeCell ref="B33:D33"/>
    <mergeCell ref="B41:D41"/>
    <mergeCell ref="B34:D34"/>
    <mergeCell ref="B35:D35"/>
    <mergeCell ref="B38:D38"/>
    <mergeCell ref="B37:D37"/>
    <mergeCell ref="B36:D36"/>
    <mergeCell ref="B39:D39"/>
    <mergeCell ref="B40:D40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Normal="100" zoomScaleSheetLayoutView="100" workbookViewId="0">
      <pane ySplit="2" topLeftCell="A3" activePane="bottomLeft" state="frozen"/>
      <selection pane="bottomLeft" activeCell="L6" sqref="L6"/>
    </sheetView>
  </sheetViews>
  <sheetFormatPr defaultRowHeight="15" x14ac:dyDescent="0.25"/>
  <cols>
    <col min="1" max="1" width="7.85546875" customWidth="1"/>
    <col min="2" max="2" width="16.42578125" style="10" customWidth="1"/>
    <col min="3" max="3" width="45.7109375" customWidth="1"/>
    <col min="4" max="4" width="16.42578125" customWidth="1"/>
    <col min="5" max="5" width="32.28515625" style="10" customWidth="1"/>
    <col min="6" max="6" width="14.85546875" customWidth="1"/>
    <col min="7" max="7" width="17.140625" customWidth="1"/>
  </cols>
  <sheetData>
    <row r="1" spans="1:7" ht="15.75" thickBot="1" x14ac:dyDescent="0.3">
      <c r="A1" s="52" t="s">
        <v>25</v>
      </c>
      <c r="B1" s="52"/>
      <c r="C1" s="52"/>
      <c r="D1" s="52"/>
      <c r="E1" s="52"/>
      <c r="F1" s="52"/>
      <c r="G1" s="52"/>
    </row>
    <row r="2" spans="1:7" ht="195" x14ac:dyDescent="0.25">
      <c r="A2" s="3" t="s">
        <v>29</v>
      </c>
      <c r="B2" s="8" t="s">
        <v>26</v>
      </c>
      <c r="C2" s="3" t="s">
        <v>27</v>
      </c>
      <c r="D2" s="3" t="s">
        <v>32</v>
      </c>
      <c r="E2" s="8" t="s">
        <v>28</v>
      </c>
      <c r="F2" s="3" t="s">
        <v>30</v>
      </c>
      <c r="G2" s="3" t="s">
        <v>31</v>
      </c>
    </row>
    <row r="3" spans="1:7" x14ac:dyDescent="0.25">
      <c r="A3" s="16">
        <v>13</v>
      </c>
      <c r="B3" s="19" t="s">
        <v>94</v>
      </c>
      <c r="C3" s="16" t="s">
        <v>95</v>
      </c>
      <c r="D3" s="16">
        <v>90</v>
      </c>
      <c r="E3" s="19" t="s">
        <v>106</v>
      </c>
      <c r="F3" s="32">
        <v>1253623.32</v>
      </c>
      <c r="G3" s="32">
        <v>1246628.22</v>
      </c>
    </row>
    <row r="4" spans="1:7" ht="30" x14ac:dyDescent="0.25">
      <c r="A4" s="16">
        <v>18</v>
      </c>
      <c r="B4" s="8" t="s">
        <v>96</v>
      </c>
      <c r="C4" s="31" t="s">
        <v>97</v>
      </c>
      <c r="D4" s="31">
        <v>85</v>
      </c>
      <c r="E4" s="8" t="s">
        <v>107</v>
      </c>
      <c r="F4" s="12">
        <v>48885.599999999999</v>
      </c>
      <c r="G4" s="12">
        <v>48885.599999999999</v>
      </c>
    </row>
    <row r="5" spans="1:7" x14ac:dyDescent="0.25">
      <c r="A5" s="16">
        <v>21</v>
      </c>
      <c r="B5" s="8" t="s">
        <v>98</v>
      </c>
      <c r="C5" s="31" t="s">
        <v>99</v>
      </c>
      <c r="D5" s="16">
        <v>50</v>
      </c>
      <c r="E5" s="19" t="s">
        <v>107</v>
      </c>
      <c r="F5" s="12">
        <v>2733.6</v>
      </c>
      <c r="G5" s="12">
        <v>2733.6</v>
      </c>
    </row>
    <row r="6" spans="1:7" ht="105" x14ac:dyDescent="0.25">
      <c r="A6" s="16">
        <v>85</v>
      </c>
      <c r="B6" s="8" t="s">
        <v>108</v>
      </c>
      <c r="C6" s="31" t="s">
        <v>109</v>
      </c>
      <c r="D6" s="16">
        <v>60</v>
      </c>
      <c r="E6" s="19" t="s">
        <v>112</v>
      </c>
      <c r="F6" s="12">
        <v>2064</v>
      </c>
      <c r="G6" s="12">
        <v>2064</v>
      </c>
    </row>
    <row r="7" spans="1:7" ht="105" x14ac:dyDescent="0.25">
      <c r="A7" s="16">
        <v>86</v>
      </c>
      <c r="B7" s="8" t="s">
        <v>110</v>
      </c>
      <c r="C7" s="31" t="s">
        <v>111</v>
      </c>
      <c r="D7" s="16">
        <v>70</v>
      </c>
      <c r="E7" s="19" t="s">
        <v>112</v>
      </c>
      <c r="F7" s="12">
        <v>93360</v>
      </c>
      <c r="G7" s="12">
        <v>93360</v>
      </c>
    </row>
    <row r="8" spans="1:7" ht="30" x14ac:dyDescent="0.25">
      <c r="A8" s="16">
        <v>136</v>
      </c>
      <c r="B8" s="8" t="s">
        <v>100</v>
      </c>
      <c r="C8" s="31" t="s">
        <v>101</v>
      </c>
      <c r="D8" s="16">
        <v>33</v>
      </c>
      <c r="E8" s="19" t="s">
        <v>106</v>
      </c>
      <c r="F8" s="12">
        <v>1861.2</v>
      </c>
      <c r="G8" s="12">
        <v>0</v>
      </c>
    </row>
    <row r="9" spans="1:7" ht="30" x14ac:dyDescent="0.25">
      <c r="A9" s="16">
        <v>230</v>
      </c>
      <c r="B9" s="8" t="s">
        <v>102</v>
      </c>
      <c r="C9" s="31" t="s">
        <v>103</v>
      </c>
      <c r="D9" s="16">
        <v>75</v>
      </c>
      <c r="E9" s="19" t="s">
        <v>107</v>
      </c>
      <c r="F9" s="12">
        <v>1120.8</v>
      </c>
      <c r="G9" s="12">
        <v>1120.8</v>
      </c>
    </row>
    <row r="10" spans="1:7" x14ac:dyDescent="0.25">
      <c r="A10" s="16">
        <v>233</v>
      </c>
      <c r="B10" s="8" t="s">
        <v>104</v>
      </c>
      <c r="C10" s="31" t="s">
        <v>105</v>
      </c>
      <c r="D10" s="16">
        <v>75</v>
      </c>
      <c r="E10" s="19" t="s">
        <v>107</v>
      </c>
      <c r="F10" s="12">
        <v>9434.4</v>
      </c>
      <c r="G10" s="12">
        <v>9434.4</v>
      </c>
    </row>
    <row r="11" spans="1:7" x14ac:dyDescent="0.25">
      <c r="A11" s="26"/>
      <c r="B11" s="27"/>
      <c r="C11" s="28"/>
      <c r="D11" s="28"/>
      <c r="E11" s="27"/>
      <c r="F11" s="29"/>
      <c r="G11" s="29"/>
    </row>
    <row r="13" spans="1:7" x14ac:dyDescent="0.25">
      <c r="A13" s="7" t="s">
        <v>1</v>
      </c>
      <c r="B13" s="11"/>
      <c r="C13" s="1"/>
    </row>
    <row r="14" spans="1:7" x14ac:dyDescent="0.25">
      <c r="A14" s="7" t="s">
        <v>2</v>
      </c>
      <c r="B14" s="11"/>
      <c r="D14" s="6" t="s">
        <v>0</v>
      </c>
      <c r="F14" s="24"/>
    </row>
    <row r="16" spans="1:7" x14ac:dyDescent="0.25">
      <c r="F16" s="24"/>
      <c r="G16" s="24"/>
    </row>
    <row r="24" spans="5:5" x14ac:dyDescent="0.25">
      <c r="E24" s="30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о договорах</vt:lpstr>
      <vt:lpstr>Сведения о товарах РФ</vt:lpstr>
      <vt:lpstr>'Сведения о договорах'!Область_печати</vt:lpstr>
      <vt:lpstr>'Сведения о товарах РФ'!Область_печати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2022-12-06T04:36:29Z</dcterms:modified>
</cp:coreProperties>
</file>