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85" windowWidth="14805" windowHeight="663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договорах'!$A$1:$F$59</definedName>
    <definedName name="_xlnm.Print_Area" localSheetId="1">'Сведения о товарах РФ'!$A$1:$G$14</definedName>
  </definedNames>
  <calcPr calcId="145621"/>
</workbook>
</file>

<file path=xl/calcChain.xml><?xml version="1.0" encoding="utf-8"?>
<calcChain xmlns="http://schemas.openxmlformats.org/spreadsheetml/2006/main">
  <c r="F36" i="3" l="1"/>
  <c r="F37" i="3" s="1"/>
  <c r="E36" i="3"/>
  <c r="E37" i="3" s="1"/>
  <c r="E49" i="3" s="1"/>
  <c r="E54" i="3" l="1"/>
  <c r="F54" i="3" l="1"/>
  <c r="E48" i="3" l="1"/>
  <c r="F52" i="3" l="1"/>
  <c r="F53" i="3"/>
  <c r="F51" i="3"/>
  <c r="E52" i="3"/>
  <c r="E53" i="3"/>
  <c r="E51" i="3"/>
  <c r="F50" i="3" l="1"/>
  <c r="E50" i="3"/>
  <c r="F48" i="3"/>
  <c r="F55" i="3" l="1"/>
  <c r="E55" i="3"/>
  <c r="F49" i="3" l="1"/>
  <c r="E47" i="3" l="1"/>
  <c r="E46" i="3" s="1"/>
  <c r="F47" i="3"/>
  <c r="F46" i="3" s="1"/>
</calcChain>
</file>

<file path=xl/comments1.xml><?xml version="1.0" encoding="utf-8"?>
<comments xmlns="http://schemas.openxmlformats.org/spreadsheetml/2006/main">
  <authors>
    <author>Автор</author>
  </authors>
  <commentLis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<sst xmlns="http://schemas.openxmlformats.org/spreadsheetml/2006/main" count="124" uniqueCount="113">
  <si>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</si>
  <si>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</si>
  <si>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</si>
  <si>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</si>
  <si>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</si>
  <si>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</si>
  <si>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</si>
  <si>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</si>
  <si>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</si>
  <si>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</si>
  <si>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</si>
  <si>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</si>
  <si>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</si>
  <si>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</si>
  <si>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</si>
  <si>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</si>
  <si>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</si>
  <si>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</si>
  <si>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</si>
  <si>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</si>
  <si>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</si>
  <si>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</si>
  <si>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</si>
  <si>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</si>
  <si>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</si>
  <si>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</si>
  <si>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</si>
  <si>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</si>
  <si>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</si>
  <si>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</si>
  <si>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</si>
  <si>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</si>
  <si>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</si>
  <si>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</si>
  <si>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</si>
  <si>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</si>
  <si>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</si>
  <si>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</si>
  <si>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</si>
  <si>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</si>
  <si>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</si>
  <si>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</si>
  <si>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</si>
  <si>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</si>
  <si>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ноябре 2022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</si>
  <si>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Капитальный ремонт лифтового оборудования для нужд АО "ЮРЭСК"</t>
  </si>
  <si>
    <t>Инженерно-геодезические изыскания для объектов технологического присоединения потребителей на территории ХМАО-Югры для нужд АО «ЮРЭСК»</t>
  </si>
  <si>
    <t>Выполнение работ по созданию Центра управления сетями АО «ЮРЭСК»</t>
  </si>
  <si>
    <t>Обновление программного комплекса АРМ «Энергосфера»</t>
  </si>
  <si>
    <t>Поставка ГСМ для для автотранспорта Белоярского филиала АО «ЮРЭСК»</t>
  </si>
  <si>
    <t>Изготовление технических планов на объекты недвижимости, расположенные в ХМАО-Югре</t>
  </si>
  <si>
    <t>Поставка кабельно-проводниковой продукции для АО «ЮРЭСК»</t>
  </si>
  <si>
    <t>Поставка ГСМ для автотранспорта Советского филиала АО «ЮРЭСК»</t>
  </si>
  <si>
    <t>Проведение кадастровых работ по формированию земельного участка под объектом электросетевого хозяйства на территории Ханты-Мансийского района для АО «ЮРЭСК»</t>
  </si>
  <si>
    <t>Изготовление технических планов на объекты недвижимости, расположенные в ХМАО-Югра для нужд АО "ЮРЭСК"</t>
  </si>
  <si>
    <t>Приобретение дуговой защиты для АО «ЮРЭСК»</t>
  </si>
  <si>
    <t>Услуги по предоставлению рабочих мест для трудоустройства инвалидов (в т.ч. специальное рабочее место) для нужд Советского филиала</t>
  </si>
  <si>
    <t>Поставка автомобилей для АО «ЮРЭСК»</t>
  </si>
  <si>
    <t>Аренда нежилого помещения по адресу: п. Малиновский, ул. Первомайская, 9А, (56,2 кв.м) для нужд Советского филиала</t>
  </si>
  <si>
    <t>Услуги телефонной связи</t>
  </si>
  <si>
    <t>Поставка мини-погрузчика с телескопической стрелой для АО «ЮРЭСК»</t>
  </si>
  <si>
    <t>Услуги по поддержке информационной системы «Консультант Плюс»</t>
  </si>
  <si>
    <t>Приобретение шкафа оперативного тока и аккумуляторных батарей для АО «ЮРЭСК»</t>
  </si>
  <si>
    <t>Капитальный ремонт строительной части РП г. Нягань для нужд АО «ЮРЭСК»</t>
  </si>
  <si>
    <t>Поставка материалов АИИС КУЭ (для технологического присоединения) для АО «ЮРЭСК»</t>
  </si>
  <si>
    <t>Поставка сувенирной и полиграфической продукции</t>
  </si>
  <si>
    <t>Изготовление фирменных календарей</t>
  </si>
  <si>
    <t>58601045152220001640000</t>
  </si>
  <si>
    <t>58601045152220001650000</t>
  </si>
  <si>
    <t>58601045152220001660000</t>
  </si>
  <si>
    <t>58601045152220001670000</t>
  </si>
  <si>
    <t>58601045152220001680000</t>
  </si>
  <si>
    <t>58601045152220001690000</t>
  </si>
  <si>
    <t>58601045152220001700000</t>
  </si>
  <si>
    <t>58601045152220001720000</t>
  </si>
  <si>
    <t>58601045152220001740000</t>
  </si>
  <si>
    <t>58601045152220001750000</t>
  </si>
  <si>
    <t>58601045152220001760000</t>
  </si>
  <si>
    <t>58601045152220001770000</t>
  </si>
  <si>
    <t>58601045152220001780000</t>
  </si>
  <si>
    <t>58601045152220001790000</t>
  </si>
  <si>
    <t>58601045152220001800000</t>
  </si>
  <si>
    <t>58601045152220001810000</t>
  </si>
  <si>
    <t>58601045152220001830000</t>
  </si>
  <si>
    <t>58601045152220001840000</t>
  </si>
  <si>
    <t>58601045152220001850000</t>
  </si>
  <si>
    <t>58601045152220001860000</t>
  </si>
  <si>
    <t>58601045152220001870000</t>
  </si>
  <si>
    <t>58601045152220001820000</t>
  </si>
  <si>
    <t>58601045152220001730000</t>
  </si>
  <si>
    <t>58601045152220001710000</t>
  </si>
  <si>
    <t>08.11.2022</t>
  </si>
  <si>
    <t>Услуги по выполнению научно-исследовательских работ по теме: «Аудит менеджмента Акционерного общества «Югорская региональная электросетевая компания».</t>
  </si>
  <si>
    <t>Выполнение работ по замене свайных фундаментов опор, замене дефектных изоляторов, замене гасителей вибрации на ВЛ 110 кВ Вандмтор – Сергино 1, 2 цепь с отпайками</t>
  </si>
  <si>
    <t>17.12</t>
  </si>
  <si>
    <t>Бумага и картон</t>
  </si>
  <si>
    <t>25.29.12</t>
  </si>
  <si>
    <t>Емкости металлические для сжатых или сжиженных газов</t>
  </si>
  <si>
    <t>25.73.30</t>
  </si>
  <si>
    <t>Инструмент ручной прочий</t>
  </si>
  <si>
    <t>28.23</t>
  </si>
  <si>
    <t>Машины офисные и оборудование, кроме компьютеров и периферийного оборудования</t>
  </si>
  <si>
    <t>31.09.11</t>
  </si>
  <si>
    <t>Мебель металлическая, не включенная в другие группировки</t>
  </si>
  <si>
    <t>31.09.14.110</t>
  </si>
  <si>
    <t>Мебель из пластмассовых материалов</t>
  </si>
  <si>
    <t>58601045152220001230000</t>
  </si>
  <si>
    <t>58601045152220001140000</t>
  </si>
  <si>
    <t>27.12.1</t>
  </si>
  <si>
    <t>Устройства для коммутации или защиты электрических цепей на напряжение более 1 кВ</t>
  </si>
  <si>
    <t>27.12.2</t>
  </si>
  <si>
    <t>Устройства коммутации или защиты электрических цепей на напряжение не более 1 кВ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</si>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</sst>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114300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"/>
  <sheetViews>
    <sheetView tabSelected="1" zoomScale="80" zoomScaleNormal="80" workbookViewId="0">
      <selection activeCell="I40" sqref="I40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33" t="s">
        <v>44</v>
      </c>
      <c r="B1" s="33"/>
      <c r="C1" s="33"/>
      <c r="D1" s="33"/>
      <c r="E1" s="33"/>
      <c r="F1" s="33"/>
    </row>
    <row r="3" spans="1:6" ht="33" customHeight="1" x14ac:dyDescent="0.25">
      <c r="A3" s="34" t="s">
        <v>3</v>
      </c>
      <c r="B3" s="34"/>
      <c r="C3" s="34"/>
      <c r="D3" s="34"/>
      <c r="E3" s="34"/>
      <c r="F3" s="34"/>
    </row>
    <row r="5" spans="1:6" ht="100.5" customHeight="1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30" x14ac:dyDescent="0.25">
      <c r="A6" s="16">
        <v>1</v>
      </c>
      <c r="B6" s="17" t="s">
        <v>45</v>
      </c>
      <c r="C6" s="18">
        <v>120</v>
      </c>
      <c r="D6" s="19" t="s">
        <v>67</v>
      </c>
      <c r="E6" s="23">
        <v>44867</v>
      </c>
      <c r="F6" s="20">
        <v>3396000</v>
      </c>
    </row>
    <row r="7" spans="1:6" ht="75" x14ac:dyDescent="0.25">
      <c r="A7" s="16">
        <v>2</v>
      </c>
      <c r="B7" s="17" t="s">
        <v>46</v>
      </c>
      <c r="C7" s="18">
        <v>120</v>
      </c>
      <c r="D7" s="19" t="s">
        <v>68</v>
      </c>
      <c r="E7" s="23">
        <v>44867</v>
      </c>
      <c r="F7" s="20">
        <v>5437740</v>
      </c>
    </row>
    <row r="8" spans="1:6" ht="45" x14ac:dyDescent="0.25">
      <c r="A8" s="16">
        <v>3</v>
      </c>
      <c r="B8" s="17" t="s">
        <v>47</v>
      </c>
      <c r="C8" s="16">
        <v>131</v>
      </c>
      <c r="D8" s="19" t="s">
        <v>69</v>
      </c>
      <c r="E8" s="23">
        <v>44867</v>
      </c>
      <c r="F8" s="20">
        <v>12340000</v>
      </c>
    </row>
    <row r="9" spans="1:6" ht="75" x14ac:dyDescent="0.25">
      <c r="A9" s="16">
        <v>4</v>
      </c>
      <c r="B9" s="17" t="s">
        <v>92</v>
      </c>
      <c r="C9" s="18">
        <v>121</v>
      </c>
      <c r="D9" s="19" t="s">
        <v>70</v>
      </c>
      <c r="E9" s="23">
        <v>44867</v>
      </c>
      <c r="F9" s="20">
        <v>1200000</v>
      </c>
    </row>
    <row r="10" spans="1:6" ht="30" x14ac:dyDescent="0.25">
      <c r="A10" s="16">
        <v>5</v>
      </c>
      <c r="B10" s="17" t="s">
        <v>48</v>
      </c>
      <c r="C10" s="18">
        <v>220</v>
      </c>
      <c r="D10" s="19" t="s">
        <v>71</v>
      </c>
      <c r="E10" s="23">
        <v>44872</v>
      </c>
      <c r="F10" s="20">
        <v>499000</v>
      </c>
    </row>
    <row r="11" spans="1:6" ht="30" x14ac:dyDescent="0.25">
      <c r="A11" s="16">
        <v>6</v>
      </c>
      <c r="B11" s="17" t="s">
        <v>49</v>
      </c>
      <c r="C11" s="18">
        <v>220</v>
      </c>
      <c r="D11" s="19" t="s">
        <v>72</v>
      </c>
      <c r="E11" s="23">
        <v>44872</v>
      </c>
      <c r="F11" s="20">
        <v>2896683.93</v>
      </c>
    </row>
    <row r="12" spans="1:6" ht="45" x14ac:dyDescent="0.25">
      <c r="A12" s="16">
        <v>7</v>
      </c>
      <c r="B12" s="17" t="s">
        <v>50</v>
      </c>
      <c r="C12" s="18">
        <v>131</v>
      </c>
      <c r="D12" s="19" t="s">
        <v>73</v>
      </c>
      <c r="E12" s="23">
        <v>44873</v>
      </c>
      <c r="F12" s="20">
        <v>143000</v>
      </c>
    </row>
    <row r="13" spans="1:6" ht="30" x14ac:dyDescent="0.25">
      <c r="A13" s="16">
        <v>8</v>
      </c>
      <c r="B13" s="17" t="s">
        <v>51</v>
      </c>
      <c r="C13" s="18">
        <v>130</v>
      </c>
      <c r="D13" s="19" t="s">
        <v>74</v>
      </c>
      <c r="E13" s="23">
        <v>44879</v>
      </c>
      <c r="F13" s="20">
        <v>655002</v>
      </c>
    </row>
    <row r="14" spans="1:6" ht="30" x14ac:dyDescent="0.25">
      <c r="A14" s="16">
        <v>9</v>
      </c>
      <c r="B14" s="17" t="s">
        <v>52</v>
      </c>
      <c r="C14" s="18">
        <v>130</v>
      </c>
      <c r="D14" s="19" t="s">
        <v>75</v>
      </c>
      <c r="E14" s="23">
        <v>44883</v>
      </c>
      <c r="F14" s="20">
        <v>2637336</v>
      </c>
    </row>
    <row r="15" spans="1:6" ht="75" x14ac:dyDescent="0.25">
      <c r="A15" s="16">
        <v>10</v>
      </c>
      <c r="B15" s="17" t="s">
        <v>53</v>
      </c>
      <c r="C15" s="18">
        <v>130</v>
      </c>
      <c r="D15" s="19" t="s">
        <v>76</v>
      </c>
      <c r="E15" s="23">
        <v>44883</v>
      </c>
      <c r="F15" s="20">
        <v>249200</v>
      </c>
    </row>
    <row r="16" spans="1:6" ht="60" x14ac:dyDescent="0.25">
      <c r="A16" s="16">
        <v>11</v>
      </c>
      <c r="B16" s="17" t="s">
        <v>54</v>
      </c>
      <c r="C16" s="18">
        <v>130</v>
      </c>
      <c r="D16" s="19" t="s">
        <v>77</v>
      </c>
      <c r="E16" s="23">
        <v>44886</v>
      </c>
      <c r="F16" s="20">
        <v>3017456.26</v>
      </c>
    </row>
    <row r="17" spans="1:6" ht="30" x14ac:dyDescent="0.25">
      <c r="A17" s="16">
        <v>12</v>
      </c>
      <c r="B17" s="17" t="s">
        <v>55</v>
      </c>
      <c r="C17" s="18">
        <v>130</v>
      </c>
      <c r="D17" s="19" t="s">
        <v>78</v>
      </c>
      <c r="E17" s="23">
        <v>44886</v>
      </c>
      <c r="F17" s="20">
        <v>1609280</v>
      </c>
    </row>
    <row r="18" spans="1:6" ht="60" x14ac:dyDescent="0.25">
      <c r="A18" s="16">
        <v>13</v>
      </c>
      <c r="B18" s="17" t="s">
        <v>56</v>
      </c>
      <c r="C18" s="18">
        <v>121</v>
      </c>
      <c r="D18" s="19" t="s">
        <v>79</v>
      </c>
      <c r="E18" s="23">
        <v>44886</v>
      </c>
      <c r="F18" s="20">
        <v>1145855.28</v>
      </c>
    </row>
    <row r="19" spans="1:6" ht="30" x14ac:dyDescent="0.25">
      <c r="A19" s="16">
        <v>14</v>
      </c>
      <c r="B19" s="17" t="s">
        <v>57</v>
      </c>
      <c r="C19" s="18">
        <v>131</v>
      </c>
      <c r="D19" s="19" t="s">
        <v>80</v>
      </c>
      <c r="E19" s="23">
        <v>44886</v>
      </c>
      <c r="F19" s="20">
        <v>13302000</v>
      </c>
    </row>
    <row r="20" spans="1:6" ht="60" x14ac:dyDescent="0.25">
      <c r="A20" s="16">
        <v>15</v>
      </c>
      <c r="B20" s="17" t="s">
        <v>58</v>
      </c>
      <c r="C20" s="18">
        <v>220</v>
      </c>
      <c r="D20" s="19" t="s">
        <v>81</v>
      </c>
      <c r="E20" s="23">
        <v>44887</v>
      </c>
      <c r="F20" s="20">
        <v>217226.11</v>
      </c>
    </row>
    <row r="21" spans="1:6" x14ac:dyDescent="0.25">
      <c r="A21" s="16">
        <v>16</v>
      </c>
      <c r="B21" s="17" t="s">
        <v>59</v>
      </c>
      <c r="C21" s="18">
        <v>220</v>
      </c>
      <c r="D21" s="19" t="s">
        <v>82</v>
      </c>
      <c r="E21" s="23">
        <v>44888</v>
      </c>
      <c r="F21" s="20">
        <v>740169.16</v>
      </c>
    </row>
    <row r="22" spans="1:6" ht="45" x14ac:dyDescent="0.25">
      <c r="A22" s="16">
        <v>17</v>
      </c>
      <c r="B22" s="17" t="s">
        <v>60</v>
      </c>
      <c r="C22" s="18">
        <v>130</v>
      </c>
      <c r="D22" s="19" t="s">
        <v>83</v>
      </c>
      <c r="E22" s="23">
        <v>44893</v>
      </c>
      <c r="F22" s="20">
        <v>5092000</v>
      </c>
    </row>
    <row r="23" spans="1:6" ht="45" x14ac:dyDescent="0.25">
      <c r="A23" s="16">
        <v>18</v>
      </c>
      <c r="B23" s="17" t="s">
        <v>61</v>
      </c>
      <c r="C23" s="18">
        <v>131</v>
      </c>
      <c r="D23" s="19" t="s">
        <v>84</v>
      </c>
      <c r="E23" s="23">
        <v>44893</v>
      </c>
      <c r="F23" s="20">
        <v>3391659</v>
      </c>
    </row>
    <row r="24" spans="1:6" ht="45" x14ac:dyDescent="0.25">
      <c r="A24" s="16">
        <v>19</v>
      </c>
      <c r="B24" s="17" t="s">
        <v>62</v>
      </c>
      <c r="C24" s="18">
        <v>130</v>
      </c>
      <c r="D24" s="19" t="s">
        <v>85</v>
      </c>
      <c r="E24" s="23">
        <v>44893</v>
      </c>
      <c r="F24" s="20">
        <v>1951394.4</v>
      </c>
    </row>
    <row r="25" spans="1:6" ht="45" x14ac:dyDescent="0.25">
      <c r="A25" s="16">
        <v>20</v>
      </c>
      <c r="B25" s="17" t="s">
        <v>63</v>
      </c>
      <c r="C25" s="18">
        <v>121</v>
      </c>
      <c r="D25" s="19" t="s">
        <v>86</v>
      </c>
      <c r="E25" s="23">
        <v>44893</v>
      </c>
      <c r="F25" s="20">
        <v>1089000</v>
      </c>
    </row>
    <row r="26" spans="1:6" ht="75" x14ac:dyDescent="0.25">
      <c r="A26" s="16">
        <v>21</v>
      </c>
      <c r="B26" s="17" t="s">
        <v>93</v>
      </c>
      <c r="C26" s="18">
        <v>131</v>
      </c>
      <c r="D26" s="19" t="s">
        <v>87</v>
      </c>
      <c r="E26" s="23">
        <v>44893</v>
      </c>
      <c r="F26" s="20">
        <v>16523509.199999999</v>
      </c>
    </row>
    <row r="27" spans="1:6" ht="45" x14ac:dyDescent="0.25">
      <c r="A27" s="16">
        <v>22</v>
      </c>
      <c r="B27" s="17" t="s">
        <v>64</v>
      </c>
      <c r="C27" s="18">
        <v>131</v>
      </c>
      <c r="D27" s="19" t="s">
        <v>88</v>
      </c>
      <c r="E27" s="23">
        <v>44888</v>
      </c>
      <c r="F27" s="20">
        <v>22339598.52</v>
      </c>
    </row>
    <row r="28" spans="1:6" ht="30" x14ac:dyDescent="0.25">
      <c r="A28" s="16">
        <v>23</v>
      </c>
      <c r="B28" s="17" t="s">
        <v>65</v>
      </c>
      <c r="C28" s="18">
        <v>130</v>
      </c>
      <c r="D28" s="19" t="s">
        <v>89</v>
      </c>
      <c r="E28" s="23">
        <v>44882</v>
      </c>
      <c r="F28" s="20">
        <v>994300</v>
      </c>
    </row>
    <row r="29" spans="1:6" x14ac:dyDescent="0.25">
      <c r="A29" s="16">
        <v>24</v>
      </c>
      <c r="B29" s="17" t="s">
        <v>66</v>
      </c>
      <c r="C29" s="16">
        <v>130</v>
      </c>
      <c r="D29" s="19" t="s">
        <v>90</v>
      </c>
      <c r="E29" s="19" t="s">
        <v>91</v>
      </c>
      <c r="F29" s="20">
        <v>334100</v>
      </c>
    </row>
    <row r="31" spans="1:6" ht="30.75" customHeight="1" x14ac:dyDescent="0.25">
      <c r="A31" s="34" t="s">
        <v>9</v>
      </c>
      <c r="B31" s="34"/>
      <c r="C31" s="34"/>
      <c r="D31" s="34"/>
      <c r="E31" s="34"/>
      <c r="F31" s="34"/>
    </row>
    <row r="33" spans="1:6" ht="75" x14ac:dyDescent="0.25">
      <c r="A33" s="2" t="s">
        <v>5</v>
      </c>
      <c r="B33" s="35" t="s">
        <v>10</v>
      </c>
      <c r="C33" s="35"/>
      <c r="D33" s="35"/>
      <c r="E33" s="2" t="s">
        <v>11</v>
      </c>
      <c r="F33" s="2" t="s">
        <v>19</v>
      </c>
    </row>
    <row r="34" spans="1:6" ht="30" customHeight="1" x14ac:dyDescent="0.25">
      <c r="A34" s="2">
        <v>15</v>
      </c>
      <c r="B34" s="36" t="s">
        <v>18</v>
      </c>
      <c r="C34" s="36"/>
      <c r="D34" s="36"/>
      <c r="E34" s="5">
        <v>0</v>
      </c>
      <c r="F34" s="4">
        <v>0</v>
      </c>
    </row>
    <row r="35" spans="1:6" ht="45" customHeight="1" x14ac:dyDescent="0.25">
      <c r="A35" s="2">
        <v>16</v>
      </c>
      <c r="B35" s="36" t="s">
        <v>20</v>
      </c>
      <c r="C35" s="36"/>
      <c r="D35" s="36"/>
      <c r="E35" s="14">
        <v>1</v>
      </c>
      <c r="F35" s="15">
        <v>133986.6</v>
      </c>
    </row>
    <row r="36" spans="1:6" ht="30" hidden="1" customHeight="1" outlineLevel="1" x14ac:dyDescent="0.25">
      <c r="A36" s="9" t="s">
        <v>34</v>
      </c>
      <c r="B36" s="38" t="s">
        <v>35</v>
      </c>
      <c r="C36" s="38"/>
      <c r="D36" s="38"/>
      <c r="E36" s="14">
        <f>COUNTIF(C6:C29,220)</f>
        <v>4</v>
      </c>
      <c r="F36" s="15">
        <f>SUMIF(C6:C29,220,F6:F29)</f>
        <v>4353079.2</v>
      </c>
    </row>
    <row r="37" spans="1:6" ht="30" hidden="1" customHeight="1" outlineLevel="1" x14ac:dyDescent="0.25">
      <c r="A37" s="13" t="s">
        <v>36</v>
      </c>
      <c r="B37" s="37" t="s">
        <v>20</v>
      </c>
      <c r="C37" s="37"/>
      <c r="D37" s="37"/>
      <c r="E37" s="14">
        <f>E36+E35</f>
        <v>5</v>
      </c>
      <c r="F37" s="15">
        <f>F36+F35</f>
        <v>4487065.8</v>
      </c>
    </row>
    <row r="38" spans="1:6" ht="48.75" customHeight="1" collapsed="1" x14ac:dyDescent="0.25">
      <c r="A38" s="2">
        <v>17</v>
      </c>
      <c r="B38" s="36" t="s">
        <v>21</v>
      </c>
      <c r="C38" s="36"/>
      <c r="D38" s="36"/>
      <c r="E38" s="14">
        <v>16</v>
      </c>
      <c r="F38" s="15">
        <v>854871.7</v>
      </c>
    </row>
    <row r="39" spans="1:6" ht="75" customHeight="1" x14ac:dyDescent="0.25">
      <c r="A39" s="25">
        <v>18</v>
      </c>
      <c r="B39" s="36" t="s">
        <v>37</v>
      </c>
      <c r="C39" s="36"/>
      <c r="D39" s="36"/>
      <c r="E39" s="14">
        <v>0</v>
      </c>
      <c r="F39" s="15">
        <v>0</v>
      </c>
    </row>
    <row r="40" spans="1:6" ht="60" customHeight="1" x14ac:dyDescent="0.25">
      <c r="A40" s="25">
        <v>19</v>
      </c>
      <c r="B40" s="36" t="s">
        <v>38</v>
      </c>
      <c r="C40" s="36"/>
      <c r="D40" s="36"/>
      <c r="E40" s="14">
        <v>0</v>
      </c>
      <c r="F40" s="15">
        <v>0</v>
      </c>
    </row>
    <row r="41" spans="1:6" ht="92.25" customHeight="1" x14ac:dyDescent="0.25">
      <c r="A41" s="25">
        <v>20</v>
      </c>
      <c r="B41" s="36" t="s">
        <v>39</v>
      </c>
      <c r="C41" s="36"/>
      <c r="D41" s="36"/>
      <c r="E41" s="14">
        <v>0</v>
      </c>
      <c r="F41" s="15">
        <v>0</v>
      </c>
    </row>
    <row r="43" spans="1:6" x14ac:dyDescent="0.25">
      <c r="A43" s="34" t="s">
        <v>33</v>
      </c>
      <c r="B43" s="34"/>
      <c r="C43" s="34"/>
      <c r="D43" s="34"/>
      <c r="E43" s="34"/>
      <c r="F43" s="34"/>
    </row>
    <row r="45" spans="1:6" ht="60" x14ac:dyDescent="0.25">
      <c r="A45" s="46" t="s">
        <v>12</v>
      </c>
      <c r="B45" s="47"/>
      <c r="C45" s="47"/>
      <c r="D45" s="48"/>
      <c r="E45" s="2" t="s">
        <v>12</v>
      </c>
      <c r="F45" s="2" t="s">
        <v>22</v>
      </c>
    </row>
    <row r="46" spans="1:6" x14ac:dyDescent="0.25">
      <c r="A46" s="49" t="s">
        <v>23</v>
      </c>
      <c r="B46" s="50"/>
      <c r="C46" s="50"/>
      <c r="D46" s="51"/>
      <c r="E46" s="21">
        <f>SUM(E47:E54)</f>
        <v>41</v>
      </c>
      <c r="F46" s="22">
        <f>SUM(F47:F54)</f>
        <v>102190368.16</v>
      </c>
    </row>
    <row r="47" spans="1:6" ht="30" customHeight="1" x14ac:dyDescent="0.25">
      <c r="A47" s="40" t="s">
        <v>13</v>
      </c>
      <c r="B47" s="41"/>
      <c r="C47" s="41"/>
      <c r="D47" s="42"/>
      <c r="E47" s="14">
        <f>E34</f>
        <v>0</v>
      </c>
      <c r="F47" s="15">
        <f>F34</f>
        <v>0</v>
      </c>
    </row>
    <row r="48" spans="1:6" ht="30" customHeight="1" x14ac:dyDescent="0.25">
      <c r="A48" s="40" t="s">
        <v>14</v>
      </c>
      <c r="B48" s="41"/>
      <c r="C48" s="41"/>
      <c r="D48" s="42"/>
      <c r="E48" s="14">
        <f>E38</f>
        <v>16</v>
      </c>
      <c r="F48" s="15">
        <f>F38</f>
        <v>854871.7</v>
      </c>
    </row>
    <row r="49" spans="1:6" ht="30" customHeight="1" x14ac:dyDescent="0.25">
      <c r="A49" s="40" t="s">
        <v>15</v>
      </c>
      <c r="B49" s="41"/>
      <c r="C49" s="41"/>
      <c r="D49" s="42"/>
      <c r="E49" s="14">
        <f>E37</f>
        <v>5</v>
      </c>
      <c r="F49" s="15">
        <f>F37</f>
        <v>4487065.8</v>
      </c>
    </row>
    <row r="50" spans="1:6" ht="75" customHeight="1" x14ac:dyDescent="0.25">
      <c r="A50" s="40" t="s">
        <v>40</v>
      </c>
      <c r="B50" s="41"/>
      <c r="C50" s="41"/>
      <c r="D50" s="42"/>
      <c r="E50" s="14">
        <f>SUM(E51:E53)</f>
        <v>0</v>
      </c>
      <c r="F50" s="15">
        <f>SUM(F51:F53)</f>
        <v>0</v>
      </c>
    </row>
    <row r="51" spans="1:6" ht="75" customHeight="1" x14ac:dyDescent="0.25">
      <c r="A51" s="43" t="s">
        <v>41</v>
      </c>
      <c r="B51" s="44"/>
      <c r="C51" s="44"/>
      <c r="D51" s="45"/>
      <c r="E51" s="14">
        <f>E39</f>
        <v>0</v>
      </c>
      <c r="F51" s="15">
        <f>F39</f>
        <v>0</v>
      </c>
    </row>
    <row r="52" spans="1:6" ht="64.5" customHeight="1" x14ac:dyDescent="0.25">
      <c r="A52" s="43" t="s">
        <v>42</v>
      </c>
      <c r="B52" s="44"/>
      <c r="C52" s="44"/>
      <c r="D52" s="45"/>
      <c r="E52" s="14">
        <f t="shared" ref="E52:F53" si="0">E40</f>
        <v>0</v>
      </c>
      <c r="F52" s="15">
        <f t="shared" si="0"/>
        <v>0</v>
      </c>
    </row>
    <row r="53" spans="1:6" ht="92.25" customHeight="1" x14ac:dyDescent="0.25">
      <c r="A53" s="43" t="s">
        <v>43</v>
      </c>
      <c r="B53" s="44"/>
      <c r="C53" s="44"/>
      <c r="D53" s="45"/>
      <c r="E53" s="14">
        <f t="shared" si="0"/>
        <v>0</v>
      </c>
      <c r="F53" s="15">
        <f t="shared" si="0"/>
        <v>0</v>
      </c>
    </row>
    <row r="54" spans="1:6" ht="45" customHeight="1" x14ac:dyDescent="0.25">
      <c r="A54" s="40" t="s">
        <v>24</v>
      </c>
      <c r="B54" s="41"/>
      <c r="C54" s="41"/>
      <c r="D54" s="42"/>
      <c r="E54" s="14">
        <f>COUNTIF(C6:C29,120)+COUNTIF(C6:C29,130)+COUNTIF(C6:C29,131)+COUNTIF(C6:C29,121)+COUNTIF(C6:C29,132)+COUNTIF(C6:C29,122)</f>
        <v>20</v>
      </c>
      <c r="F54" s="15">
        <f>SUMIF(C6:C29,120,F6:F29)+SUMIF(C6:C29,130,F6:F29)+SUMIF(C6:C29,131,F6:F29)+SUMIF(C6:C29,121,F6:F29)+SUMIF(C6:C29,132,F6:F29)+SUMIF(C6:C29,122,F6:F29)</f>
        <v>96848430.659999996</v>
      </c>
    </row>
    <row r="55" spans="1:6" ht="58.5" customHeight="1" x14ac:dyDescent="0.25">
      <c r="A55" s="43" t="s">
        <v>16</v>
      </c>
      <c r="B55" s="44"/>
      <c r="C55" s="44"/>
      <c r="D55" s="45"/>
      <c r="E55" s="14">
        <f>COUNTIF(C6:C29,131)+COUNTIF(C6:C29,121)+COUNTIF(C6:C29,132)+COUNTIF(C6:C29,122)</f>
        <v>9</v>
      </c>
      <c r="F55" s="15">
        <f>SUMIF(C6:C29,131,F6:F29)+SUMIF(C6:C29,121,F6:F29)+SUMIF(C6:C29,132,F6:F29)+SUMIF(C6:C29,122,F6:F29)</f>
        <v>71474622</v>
      </c>
    </row>
    <row r="58" spans="1:6" x14ac:dyDescent="0.25">
      <c r="A58" s="39" t="s">
        <v>1</v>
      </c>
      <c r="B58" s="39"/>
      <c r="C58" s="1"/>
    </row>
    <row r="59" spans="1:6" x14ac:dyDescent="0.25">
      <c r="A59" s="39" t="s">
        <v>2</v>
      </c>
      <c r="B59" s="39"/>
      <c r="C59" s="6" t="s">
        <v>0</v>
      </c>
    </row>
  </sheetData>
  <mergeCells count="26">
    <mergeCell ref="A58:B58"/>
    <mergeCell ref="A59:B59"/>
    <mergeCell ref="A54:D54"/>
    <mergeCell ref="A55:D55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1:F1"/>
    <mergeCell ref="A43:F43"/>
    <mergeCell ref="A3:F3"/>
    <mergeCell ref="A31:F31"/>
    <mergeCell ref="B33:D33"/>
    <mergeCell ref="B41:D41"/>
    <mergeCell ref="B34:D34"/>
    <mergeCell ref="B35:D35"/>
    <mergeCell ref="B38:D38"/>
    <mergeCell ref="B37:D37"/>
    <mergeCell ref="B36:D36"/>
    <mergeCell ref="B39:D39"/>
    <mergeCell ref="B40:D4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Normal="100" zoomScaleSheetLayoutView="100" workbookViewId="0">
      <pane ySplit="2" topLeftCell="A3" activePane="bottomLeft" state="frozen"/>
      <selection pane="bottomLeft" activeCell="L6" sqref="L6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2" t="s">
        <v>25</v>
      </c>
      <c r="B1" s="52"/>
      <c r="C1" s="52"/>
      <c r="D1" s="52"/>
      <c r="E1" s="52"/>
      <c r="F1" s="52"/>
      <c r="G1" s="52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x14ac:dyDescent="0.25">
      <c r="A3" s="16">
        <v>13</v>
      </c>
      <c r="B3" s="19" t="s">
        <v>94</v>
      </c>
      <c r="C3" s="16" t="s">
        <v>95</v>
      </c>
      <c r="D3" s="16">
        <v>90</v>
      </c>
      <c r="E3" s="19" t="s">
        <v>106</v>
      </c>
      <c r="F3" s="32">
        <v>1253623.32</v>
      </c>
      <c r="G3" s="32">
        <v>1246628.22</v>
      </c>
    </row>
    <row r="4" spans="1:7" ht="30" x14ac:dyDescent="0.25">
      <c r="A4" s="16">
        <v>18</v>
      </c>
      <c r="B4" s="8" t="s">
        <v>96</v>
      </c>
      <c r="C4" s="31" t="s">
        <v>97</v>
      </c>
      <c r="D4" s="31">
        <v>85</v>
      </c>
      <c r="E4" s="8" t="s">
        <v>107</v>
      </c>
      <c r="F4" s="12">
        <v>48885.599999999999</v>
      </c>
      <c r="G4" s="12">
        <v>48885.599999999999</v>
      </c>
    </row>
    <row r="5" spans="1:7" x14ac:dyDescent="0.25">
      <c r="A5" s="16">
        <v>21</v>
      </c>
      <c r="B5" s="8" t="s">
        <v>98</v>
      </c>
      <c r="C5" s="31" t="s">
        <v>99</v>
      </c>
      <c r="D5" s="16">
        <v>50</v>
      </c>
      <c r="E5" s="19" t="s">
        <v>107</v>
      </c>
      <c r="F5" s="12">
        <v>2733.6</v>
      </c>
      <c r="G5" s="12">
        <v>2733.6</v>
      </c>
    </row>
    <row r="6" spans="1:7" ht="105" x14ac:dyDescent="0.25">
      <c r="A6" s="16">
        <v>85</v>
      </c>
      <c r="B6" s="8" t="s">
        <v>108</v>
      </c>
      <c r="C6" s="31" t="s">
        <v>109</v>
      </c>
      <c r="D6" s="16">
        <v>60</v>
      </c>
      <c r="E6" s="19" t="s">
        <v>112</v>
      </c>
      <c r="F6" s="12">
        <v>2064</v>
      </c>
      <c r="G6" s="12">
        <v>2064</v>
      </c>
    </row>
    <row r="7" spans="1:7" ht="105" x14ac:dyDescent="0.25">
      <c r="A7" s="16">
        <v>86</v>
      </c>
      <c r="B7" s="8" t="s">
        <v>110</v>
      </c>
      <c r="C7" s="31" t="s">
        <v>111</v>
      </c>
      <c r="D7" s="16">
        <v>70</v>
      </c>
      <c r="E7" s="19" t="s">
        <v>112</v>
      </c>
      <c r="F7" s="12">
        <v>93360</v>
      </c>
      <c r="G7" s="12">
        <v>93360</v>
      </c>
    </row>
    <row r="8" spans="1:7" ht="30" x14ac:dyDescent="0.25">
      <c r="A8" s="16">
        <v>136</v>
      </c>
      <c r="B8" s="8" t="s">
        <v>100</v>
      </c>
      <c r="C8" s="31" t="s">
        <v>101</v>
      </c>
      <c r="D8" s="16">
        <v>33</v>
      </c>
      <c r="E8" s="19" t="s">
        <v>106</v>
      </c>
      <c r="F8" s="12">
        <v>1861.2</v>
      </c>
      <c r="G8" s="12">
        <v>0</v>
      </c>
    </row>
    <row r="9" spans="1:7" ht="30" x14ac:dyDescent="0.25">
      <c r="A9" s="16">
        <v>230</v>
      </c>
      <c r="B9" s="8" t="s">
        <v>102</v>
      </c>
      <c r="C9" s="31" t="s">
        <v>103</v>
      </c>
      <c r="D9" s="16">
        <v>75</v>
      </c>
      <c r="E9" s="19" t="s">
        <v>107</v>
      </c>
      <c r="F9" s="12">
        <v>1120.8</v>
      </c>
      <c r="G9" s="12">
        <v>1120.8</v>
      </c>
    </row>
    <row r="10" spans="1:7" x14ac:dyDescent="0.25">
      <c r="A10" s="16">
        <v>233</v>
      </c>
      <c r="B10" s="8" t="s">
        <v>104</v>
      </c>
      <c r="C10" s="31" t="s">
        <v>105</v>
      </c>
      <c r="D10" s="16">
        <v>75</v>
      </c>
      <c r="E10" s="19" t="s">
        <v>107</v>
      </c>
      <c r="F10" s="12">
        <v>9434.4</v>
      </c>
      <c r="G10" s="12">
        <v>9434.4</v>
      </c>
    </row>
    <row r="11" spans="1:7" x14ac:dyDescent="0.25">
      <c r="A11" s="26"/>
      <c r="B11" s="27"/>
      <c r="C11" s="28"/>
      <c r="D11" s="28"/>
      <c r="E11" s="27"/>
      <c r="F11" s="29"/>
      <c r="G11" s="29"/>
    </row>
    <row r="13" spans="1:7" x14ac:dyDescent="0.25">
      <c r="A13" s="7" t="s">
        <v>1</v>
      </c>
      <c r="B13" s="11"/>
      <c r="C13" s="1"/>
    </row>
    <row r="14" spans="1:7" x14ac:dyDescent="0.25">
      <c r="A14" s="7" t="s">
        <v>2</v>
      </c>
      <c r="B14" s="11"/>
      <c r="D14" s="6" t="s">
        <v>0</v>
      </c>
      <c r="F14" s="24"/>
    </row>
    <row r="16" spans="1:7" x14ac:dyDescent="0.25">
      <c r="F16" s="24"/>
      <c r="G16" s="24"/>
    </row>
    <row r="24" spans="5:5" x14ac:dyDescent="0.25">
      <c r="E24" s="30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2022-12-06T04:36:29Z</dcterms:modified>
</cp:coreProperties>
</file>