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45" windowWidth="14805" windowHeight="627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договорах'!$A$1:$F$42</definedName>
    <definedName name="_xlnm.Print_Area" localSheetId="1">'Сведения о товарах РФ'!$A$1:$G$21</definedName>
  </definedNames>
  <calcPr calcId="145621"/>
</workbook>
</file>

<file path=xl/calcChain.xml><?xml version="1.0" encoding="utf-8"?>
<calcChain xmlns="http://schemas.openxmlformats.org/spreadsheetml/2006/main">
  <c r="G14" i="4" l="1"/>
  <c r="F14" i="4"/>
  <c r="E31" i="3" l="1"/>
  <c r="F31" i="3" l="1"/>
  <c r="E19" i="3" l="1"/>
  <c r="F19" i="3" l="1"/>
  <c r="F20" i="3" s="1"/>
  <c r="E20" i="3" l="1"/>
  <c r="E32" i="3" s="1"/>
  <c r="E37" i="3"/>
  <c r="F37" i="3" l="1"/>
  <c r="F35" i="3" l="1"/>
  <c r="F36" i="3"/>
  <c r="F34" i="3"/>
  <c r="E35" i="3"/>
  <c r="E36" i="3"/>
  <c r="E34" i="3"/>
  <c r="F33" i="3" l="1"/>
  <c r="E33" i="3"/>
  <c r="F38" i="3" l="1"/>
  <c r="E38" i="3"/>
  <c r="F32" i="3" l="1"/>
  <c r="E30" i="3" l="1"/>
  <c r="E29" i="3" s="1"/>
  <c r="F30" i="3"/>
  <c r="F29" i="3" s="1"/>
</calcChain>
</file>

<file path=xl/comments1.xml><?xml version="1.0" encoding="utf-8"?>
<comments xmlns="http://schemas.openxmlformats.org/spreadsheetml/2006/main">
  <authors>
    <author>Автор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<sst xmlns="http://schemas.openxmlformats.org/spreadsheetml/2006/main" count="101" uniqueCount="89">
  <si>
    <t>Н.А.Макогон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</si>
  <si>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</si>
  <si>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</si>
  <si>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</si>
  <si>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</si>
  <si>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</si>
  <si>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</si>
  <si>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</si>
  <si>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</si>
  <si>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</si>
  <si>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</si>
  <si>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</si>
  <si>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</si>
  <si>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</si>
  <si>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</si>
  <si>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</si>
  <si>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</si>
  <si>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</si>
  <si>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</si>
  <si>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</si>
  <si>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</si>
  <si>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</si>
  <si>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</si>
  <si>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</si>
  <si>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</si>
  <si>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</si>
  <si>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</si>
  <si>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</si>
  <si>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</si>
  <si>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</si>
  <si>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</si>
  <si>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</si>
  <si>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</si>
  <si>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</si>
  <si>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</si>
  <si>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</si>
  <si>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</si>
  <si>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</si>
  <si>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</si>
  <si>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</si>
  <si>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</si>
  <si>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</si>
  <si>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управления по закупкам</t>
  </si>
  <si>
    <t>Ведущий специалист отдела конкурсных торгов</t>
  </si>
  <si>
    <t>25.73.30</t>
  </si>
  <si>
    <t>Инструмент ручной прочий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</si>
  <si>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сентябре 2023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</si>
  <si>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Приобретение компьютерного оборудования, оргтехники и расходных материалов для нужд АО «ЮРЭСК»</t>
  </si>
  <si>
    <t>58601045152230001480000</t>
  </si>
  <si>
    <t>Капитальный ремонт строительной части электросетевого имущества 0,4-110 кВ АО «ЮРЭСК» на территории ХМАО-Югра.</t>
  </si>
  <si>
    <t>58601045152230001490000</t>
  </si>
  <si>
    <t>Поставка средств защиты от падения с высоты</t>
  </si>
  <si>
    <t>58601045152230001500000</t>
  </si>
  <si>
    <t>Поставка прицепа для нужд АО "ЮРЭСК"</t>
  </si>
  <si>
    <t>58601045152230001510000</t>
  </si>
  <si>
    <t>Техническое обслуживание и ремонт подъемных сооружений и механизмов</t>
  </si>
  <si>
    <t>58601045152230001520000</t>
  </si>
  <si>
    <t>Поставка материалов АИИС КУЭ</t>
  </si>
  <si>
    <t>58601045152230001530000</t>
  </si>
  <si>
    <t>Оказание услуг по организации участия во Всероссийской тарифной конференции для нужд АО «ЮРЭСК»</t>
  </si>
  <si>
    <t>58601045152230001540000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</si>
  <si>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</si>
  <si>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</si>
  <si>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25.73.60</t>
  </si>
  <si>
    <t>Инструмент прочий</t>
  </si>
  <si>
    <t>26.70</t>
  </si>
  <si>
    <t>Приборы оптические и фотографическое оборудование</t>
  </si>
  <si>
    <t>27.12.1</t>
  </si>
  <si>
    <t>Устройства для коммутации или защиты электрических цепей на напряжение более 1 кВ</t>
  </si>
  <si>
    <t>27.12.31</t>
  </si>
  <si>
    <t>Панели и прочие комплекты электрической аппаратуры коммутации или защиты на напряжение не более 1 кВ</t>
  </si>
  <si>
    <t>27.32</t>
  </si>
  <si>
    <t>27.90</t>
  </si>
  <si>
    <t>28.22.18.390</t>
  </si>
  <si>
    <t>28.24.1</t>
  </si>
  <si>
    <t>28.41.3</t>
  </si>
  <si>
    <t>31.09.11</t>
  </si>
  <si>
    <t>Провода и кабели электронные и электрические прочие</t>
  </si>
  <si>
    <t>Оборудование электрическое прочее</t>
  </si>
  <si>
    <t>Оборудование подъемно-транспортное и погрузочно-разгрузочное прочее, не включенное в другие группировки</t>
  </si>
  <si>
    <t>Инструменты ручные электрические; инструменты ручные прочие с механизированным приводом</t>
  </si>
  <si>
    <t>Станки металлообрабатывающие прочие</t>
  </si>
  <si>
    <t>Мебель металлическая, не включенная в другие группировки</t>
  </si>
  <si>
    <t>58601045152230001230000</t>
  </si>
  <si>
    <t>58601045152230001000000</t>
  </si>
  <si>
    <t>58601045152230001410000</t>
  </si>
  <si>
    <t>58601045152230001400000</t>
  </si>
  <si>
    <t>58601045152230000920000</t>
  </si>
  <si>
    <t>58601045152230001410000
58601045152230001230000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</si>
</sst>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114300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2"/>
  <sheetViews>
    <sheetView tabSelected="1" zoomScale="80" zoomScaleNormal="80" workbookViewId="0">
      <selection activeCell="F21" sqref="F21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</cols>
  <sheetData>
    <row r="1" spans="1:6" ht="65.25" customHeight="1" x14ac:dyDescent="0.25">
      <c r="A1" s="33" t="s">
        <v>46</v>
      </c>
      <c r="B1" s="33"/>
      <c r="C1" s="33"/>
      <c r="D1" s="33"/>
      <c r="E1" s="33"/>
      <c r="F1" s="33"/>
    </row>
    <row r="3" spans="1:6" ht="33" customHeight="1" x14ac:dyDescent="0.25">
      <c r="A3" s="34" t="s">
        <v>1</v>
      </c>
      <c r="B3" s="34"/>
      <c r="C3" s="34"/>
      <c r="D3" s="34"/>
      <c r="E3" s="34"/>
      <c r="F3" s="34"/>
    </row>
    <row r="5" spans="1:6" ht="100.5" customHeight="1" x14ac:dyDescent="0.25">
      <c r="A5" s="2" t="s">
        <v>3</v>
      </c>
      <c r="B5" s="2" t="s">
        <v>2</v>
      </c>
      <c r="C5" s="2" t="s">
        <v>4</v>
      </c>
      <c r="D5" s="2" t="s">
        <v>5</v>
      </c>
      <c r="E5" s="2" t="s">
        <v>6</v>
      </c>
      <c r="F5" s="2" t="s">
        <v>15</v>
      </c>
    </row>
    <row r="6" spans="1:6" ht="60" x14ac:dyDescent="0.25">
      <c r="A6" s="15">
        <v>1</v>
      </c>
      <c r="B6" s="16" t="s">
        <v>47</v>
      </c>
      <c r="C6" s="17">
        <v>130</v>
      </c>
      <c r="D6" s="18" t="s">
        <v>48</v>
      </c>
      <c r="E6" s="22">
        <v>45174</v>
      </c>
      <c r="F6" s="19">
        <v>37401341.920000002</v>
      </c>
    </row>
    <row r="7" spans="1:6" ht="60" x14ac:dyDescent="0.25">
      <c r="A7" s="15">
        <v>2</v>
      </c>
      <c r="B7" s="16" t="s">
        <v>49</v>
      </c>
      <c r="C7" s="17">
        <v>121</v>
      </c>
      <c r="D7" s="18" t="s">
        <v>50</v>
      </c>
      <c r="E7" s="22">
        <v>45174</v>
      </c>
      <c r="F7" s="19">
        <v>25895019.09</v>
      </c>
    </row>
    <row r="8" spans="1:6" ht="30" x14ac:dyDescent="0.25">
      <c r="A8" s="15">
        <v>3</v>
      </c>
      <c r="B8" s="16" t="s">
        <v>51</v>
      </c>
      <c r="C8" s="17">
        <v>220</v>
      </c>
      <c r="D8" s="18" t="s">
        <v>52</v>
      </c>
      <c r="E8" s="22">
        <v>45180</v>
      </c>
      <c r="F8" s="19">
        <v>491780.4</v>
      </c>
    </row>
    <row r="9" spans="1:6" ht="30" x14ac:dyDescent="0.25">
      <c r="A9" s="15">
        <v>4</v>
      </c>
      <c r="B9" s="16" t="s">
        <v>53</v>
      </c>
      <c r="C9" s="17">
        <v>120</v>
      </c>
      <c r="D9" s="18" t="s">
        <v>54</v>
      </c>
      <c r="E9" s="22">
        <v>45181</v>
      </c>
      <c r="F9" s="19">
        <v>2241000</v>
      </c>
    </row>
    <row r="10" spans="1:6" ht="45" x14ac:dyDescent="0.25">
      <c r="A10" s="15">
        <v>5</v>
      </c>
      <c r="B10" s="16" t="s">
        <v>55</v>
      </c>
      <c r="C10" s="17">
        <v>131</v>
      </c>
      <c r="D10" s="18" t="s">
        <v>56</v>
      </c>
      <c r="E10" s="22">
        <v>45187</v>
      </c>
      <c r="F10" s="19">
        <v>1406816.16</v>
      </c>
    </row>
    <row r="11" spans="1:6" x14ac:dyDescent="0.25">
      <c r="A11" s="15">
        <v>6</v>
      </c>
      <c r="B11" s="16" t="s">
        <v>57</v>
      </c>
      <c r="C11" s="17">
        <v>131</v>
      </c>
      <c r="D11" s="18" t="s">
        <v>58</v>
      </c>
      <c r="E11" s="22">
        <v>45187</v>
      </c>
      <c r="F11" s="19">
        <v>32627700</v>
      </c>
    </row>
    <row r="12" spans="1:6" ht="45" x14ac:dyDescent="0.25">
      <c r="A12" s="15">
        <v>7</v>
      </c>
      <c r="B12" s="16" t="s">
        <v>59</v>
      </c>
      <c r="C12" s="17">
        <v>220</v>
      </c>
      <c r="D12" s="18" t="s">
        <v>60</v>
      </c>
      <c r="E12" s="22">
        <v>45195</v>
      </c>
      <c r="F12" s="19">
        <v>270000</v>
      </c>
    </row>
    <row r="14" spans="1:6" ht="30.75" customHeight="1" x14ac:dyDescent="0.25">
      <c r="A14" s="34" t="s">
        <v>7</v>
      </c>
      <c r="B14" s="34"/>
      <c r="C14" s="34"/>
      <c r="D14" s="34"/>
      <c r="E14" s="34"/>
      <c r="F14" s="34"/>
    </row>
    <row r="16" spans="1:6" ht="75" x14ac:dyDescent="0.25">
      <c r="A16" s="2" t="s">
        <v>3</v>
      </c>
      <c r="B16" s="35" t="s">
        <v>8</v>
      </c>
      <c r="C16" s="35"/>
      <c r="D16" s="35"/>
      <c r="E16" s="2" t="s">
        <v>9</v>
      </c>
      <c r="F16" s="2" t="s">
        <v>17</v>
      </c>
    </row>
    <row r="17" spans="1:6" ht="30" customHeight="1" x14ac:dyDescent="0.25">
      <c r="A17" s="2">
        <v>8</v>
      </c>
      <c r="B17" s="36" t="s">
        <v>16</v>
      </c>
      <c r="C17" s="36"/>
      <c r="D17" s="36"/>
      <c r="E17" s="5">
        <v>0</v>
      </c>
      <c r="F17" s="4">
        <v>0</v>
      </c>
    </row>
    <row r="18" spans="1:6" ht="45" customHeight="1" x14ac:dyDescent="0.25">
      <c r="A18" s="2">
        <v>9</v>
      </c>
      <c r="B18" s="36" t="s">
        <v>18</v>
      </c>
      <c r="C18" s="36"/>
      <c r="D18" s="36"/>
      <c r="E18" s="13">
        <v>0</v>
      </c>
      <c r="F18" s="14">
        <v>0</v>
      </c>
    </row>
    <row r="19" spans="1:6" ht="30" hidden="1" customHeight="1" outlineLevel="1" x14ac:dyDescent="0.25">
      <c r="A19" s="9" t="s">
        <v>32</v>
      </c>
      <c r="B19" s="38" t="s">
        <v>33</v>
      </c>
      <c r="C19" s="38"/>
      <c r="D19" s="38"/>
      <c r="E19" s="13">
        <f>COUNTIF(C6:C12,220)</f>
        <v>2</v>
      </c>
      <c r="F19" s="14">
        <f>SUMIF(C6:C12,220,F6:F12)</f>
        <v>761780.4</v>
      </c>
    </row>
    <row r="20" spans="1:6" ht="30" hidden="1" customHeight="1" outlineLevel="1" x14ac:dyDescent="0.25">
      <c r="A20" s="12" t="s">
        <v>34</v>
      </c>
      <c r="B20" s="37" t="s">
        <v>18</v>
      </c>
      <c r="C20" s="37"/>
      <c r="D20" s="37"/>
      <c r="E20" s="30">
        <f>E18+E19</f>
        <v>2</v>
      </c>
      <c r="F20" s="31">
        <f>F19+F18</f>
        <v>761780.4</v>
      </c>
    </row>
    <row r="21" spans="1:6" ht="48.75" customHeight="1" collapsed="1" x14ac:dyDescent="0.25">
      <c r="A21" s="2">
        <v>10</v>
      </c>
      <c r="B21" s="36" t="s">
        <v>19</v>
      </c>
      <c r="C21" s="36"/>
      <c r="D21" s="36"/>
      <c r="E21" s="13">
        <v>22</v>
      </c>
      <c r="F21" s="14">
        <v>1091783.6599999999</v>
      </c>
    </row>
    <row r="22" spans="1:6" ht="75" customHeight="1" x14ac:dyDescent="0.25">
      <c r="A22" s="24">
        <v>11</v>
      </c>
      <c r="B22" s="36" t="s">
        <v>35</v>
      </c>
      <c r="C22" s="36"/>
      <c r="D22" s="36"/>
      <c r="E22" s="13">
        <v>0</v>
      </c>
      <c r="F22" s="14">
        <v>0</v>
      </c>
    </row>
    <row r="23" spans="1:6" ht="60" customHeight="1" x14ac:dyDescent="0.25">
      <c r="A23" s="32">
        <v>12</v>
      </c>
      <c r="B23" s="36" t="s">
        <v>36</v>
      </c>
      <c r="C23" s="36"/>
      <c r="D23" s="36"/>
      <c r="E23" s="13">
        <v>0</v>
      </c>
      <c r="F23" s="14">
        <v>0</v>
      </c>
    </row>
    <row r="24" spans="1:6" ht="92.25" customHeight="1" x14ac:dyDescent="0.25">
      <c r="A24" s="32">
        <v>13</v>
      </c>
      <c r="B24" s="36" t="s">
        <v>37</v>
      </c>
      <c r="C24" s="36"/>
      <c r="D24" s="36"/>
      <c r="E24" s="13">
        <v>0</v>
      </c>
      <c r="F24" s="14">
        <v>0</v>
      </c>
    </row>
    <row r="26" spans="1:6" x14ac:dyDescent="0.25">
      <c r="A26" s="34" t="s">
        <v>31</v>
      </c>
      <c r="B26" s="34"/>
      <c r="C26" s="34"/>
      <c r="D26" s="34"/>
      <c r="E26" s="34"/>
      <c r="F26" s="34"/>
    </row>
    <row r="28" spans="1:6" ht="60" x14ac:dyDescent="0.25">
      <c r="A28" s="46" t="s">
        <v>10</v>
      </c>
      <c r="B28" s="47"/>
      <c r="C28" s="47"/>
      <c r="D28" s="48"/>
      <c r="E28" s="2" t="s">
        <v>10</v>
      </c>
      <c r="F28" s="2" t="s">
        <v>20</v>
      </c>
    </row>
    <row r="29" spans="1:6" x14ac:dyDescent="0.25">
      <c r="A29" s="49" t="s">
        <v>21</v>
      </c>
      <c r="B29" s="50"/>
      <c r="C29" s="50"/>
      <c r="D29" s="51"/>
      <c r="E29" s="20">
        <f>SUM(E30:E37)</f>
        <v>29</v>
      </c>
      <c r="F29" s="21">
        <f>SUM(F30:F37)</f>
        <v>101425441.23</v>
      </c>
    </row>
    <row r="30" spans="1:6" ht="30" customHeight="1" x14ac:dyDescent="0.25">
      <c r="A30" s="40" t="s">
        <v>11</v>
      </c>
      <c r="B30" s="41"/>
      <c r="C30" s="41"/>
      <c r="D30" s="42"/>
      <c r="E30" s="13">
        <f>E17</f>
        <v>0</v>
      </c>
      <c r="F30" s="14">
        <f>F17</f>
        <v>0</v>
      </c>
    </row>
    <row r="31" spans="1:6" ht="30" customHeight="1" x14ac:dyDescent="0.25">
      <c r="A31" s="40" t="s">
        <v>12</v>
      </c>
      <c r="B31" s="41"/>
      <c r="C31" s="41"/>
      <c r="D31" s="42"/>
      <c r="E31" s="13">
        <f>E21</f>
        <v>22</v>
      </c>
      <c r="F31" s="14">
        <f>F21</f>
        <v>1091783.6599999999</v>
      </c>
    </row>
    <row r="32" spans="1:6" ht="30" customHeight="1" x14ac:dyDescent="0.25">
      <c r="A32" s="40" t="s">
        <v>13</v>
      </c>
      <c r="B32" s="41"/>
      <c r="C32" s="41"/>
      <c r="D32" s="42"/>
      <c r="E32" s="13">
        <f>E20</f>
        <v>2</v>
      </c>
      <c r="F32" s="14">
        <f>F20</f>
        <v>761780.4</v>
      </c>
    </row>
    <row r="33" spans="1:6" ht="75" customHeight="1" x14ac:dyDescent="0.25">
      <c r="A33" s="40" t="s">
        <v>38</v>
      </c>
      <c r="B33" s="41"/>
      <c r="C33" s="41"/>
      <c r="D33" s="42"/>
      <c r="E33" s="13">
        <f>SUM(E34:E36)</f>
        <v>0</v>
      </c>
      <c r="F33" s="14">
        <f>SUM(F34:F36)</f>
        <v>0</v>
      </c>
    </row>
    <row r="34" spans="1:6" ht="75" customHeight="1" x14ac:dyDescent="0.25">
      <c r="A34" s="43" t="s">
        <v>39</v>
      </c>
      <c r="B34" s="44"/>
      <c r="C34" s="44"/>
      <c r="D34" s="45"/>
      <c r="E34" s="13">
        <f>E22</f>
        <v>0</v>
      </c>
      <c r="F34" s="14">
        <f>F22</f>
        <v>0</v>
      </c>
    </row>
    <row r="35" spans="1:6" ht="64.5" customHeight="1" x14ac:dyDescent="0.25">
      <c r="A35" s="43" t="s">
        <v>40</v>
      </c>
      <c r="B35" s="44"/>
      <c r="C35" s="44"/>
      <c r="D35" s="45"/>
      <c r="E35" s="13">
        <f t="shared" ref="E35:F36" si="0">E23</f>
        <v>0</v>
      </c>
      <c r="F35" s="14">
        <f t="shared" si="0"/>
        <v>0</v>
      </c>
    </row>
    <row r="36" spans="1:6" ht="92.25" customHeight="1" x14ac:dyDescent="0.25">
      <c r="A36" s="43" t="s">
        <v>41</v>
      </c>
      <c r="B36" s="44"/>
      <c r="C36" s="44"/>
      <c r="D36" s="45"/>
      <c r="E36" s="13">
        <f t="shared" si="0"/>
        <v>0</v>
      </c>
      <c r="F36" s="14">
        <f t="shared" si="0"/>
        <v>0</v>
      </c>
    </row>
    <row r="37" spans="1:6" ht="45" customHeight="1" x14ac:dyDescent="0.25">
      <c r="A37" s="40" t="s">
        <v>22</v>
      </c>
      <c r="B37" s="41"/>
      <c r="C37" s="41"/>
      <c r="D37" s="42"/>
      <c r="E37" s="13">
        <f>COUNTIF(C6:C12,120)+COUNTIF(C6:C12,130)+COUNTIF(C6:C12,131)+COUNTIF(C6:C12,121)+COUNTIF(C6:C12,132)+COUNTIF(C6:C12,122)</f>
        <v>5</v>
      </c>
      <c r="F37" s="14">
        <f>SUMIF(C6:C12,120,F6:F12)+SUMIF(C6:C12,130,F6:F12)+SUMIF(C6:C12,131,F6:F12)+SUMIF(C6:C12,121,F6:F12)+SUMIF(C6:C12,132,F6:F12)+SUMIF(C6:C12,122,F6:F12)</f>
        <v>99571877.170000002</v>
      </c>
    </row>
    <row r="38" spans="1:6" ht="58.5" customHeight="1" x14ac:dyDescent="0.25">
      <c r="A38" s="43" t="s">
        <v>14</v>
      </c>
      <c r="B38" s="44"/>
      <c r="C38" s="44"/>
      <c r="D38" s="45"/>
      <c r="E38" s="13">
        <f>COUNTIF(C6:C12,131)+COUNTIF(C6:C12,121)+COUNTIF(C6:C12,132)+COUNTIF(C6:C12,122)</f>
        <v>3</v>
      </c>
      <c r="F38" s="14">
        <f>SUMIF(C6:C12,131,F6:F12)+SUMIF(C6:C12,121,F6:F12)+SUMIF(C6:C12,132,F6:F12)+SUMIF(C6:C12,122,F6:F12)</f>
        <v>59929535.25</v>
      </c>
    </row>
    <row r="41" spans="1:6" x14ac:dyDescent="0.25">
      <c r="A41" s="39" t="s">
        <v>43</v>
      </c>
      <c r="B41" s="39"/>
      <c r="C41" s="1"/>
    </row>
    <row r="42" spans="1:6" x14ac:dyDescent="0.25">
      <c r="A42" s="39" t="s">
        <v>42</v>
      </c>
      <c r="B42" s="39"/>
      <c r="C42" s="6" t="s">
        <v>0</v>
      </c>
    </row>
  </sheetData>
  <mergeCells count="26">
    <mergeCell ref="A41:B41"/>
    <mergeCell ref="A42:B42"/>
    <mergeCell ref="A37:D37"/>
    <mergeCell ref="A38:D38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1:F1"/>
    <mergeCell ref="A26:F26"/>
    <mergeCell ref="A3:F3"/>
    <mergeCell ref="A14:F14"/>
    <mergeCell ref="B16:D16"/>
    <mergeCell ref="B24:D24"/>
    <mergeCell ref="B17:D17"/>
    <mergeCell ref="B18:D18"/>
    <mergeCell ref="B21:D21"/>
    <mergeCell ref="B20:D20"/>
    <mergeCell ref="B19:D19"/>
    <mergeCell ref="B22:D22"/>
    <mergeCell ref="B23:D23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Normal="100" zoomScaleSheetLayoutView="100" workbookViewId="0">
      <pane ySplit="2" topLeftCell="A3" activePane="bottomLeft" state="frozen"/>
      <selection pane="bottomLeft" activeCell="C14" sqref="C14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2" t="s">
        <v>23</v>
      </c>
      <c r="B1" s="52"/>
      <c r="C1" s="52"/>
      <c r="D1" s="52"/>
      <c r="E1" s="52"/>
      <c r="F1" s="52"/>
      <c r="G1" s="52"/>
    </row>
    <row r="2" spans="1:7" ht="195" x14ac:dyDescent="0.25">
      <c r="A2" s="3" t="s">
        <v>27</v>
      </c>
      <c r="B2" s="8" t="s">
        <v>24</v>
      </c>
      <c r="C2" s="3" t="s">
        <v>25</v>
      </c>
      <c r="D2" s="3" t="s">
        <v>30</v>
      </c>
      <c r="E2" s="8" t="s">
        <v>26</v>
      </c>
      <c r="F2" s="3" t="s">
        <v>28</v>
      </c>
      <c r="G2" s="3" t="s">
        <v>29</v>
      </c>
    </row>
    <row r="3" spans="1:7" x14ac:dyDescent="0.25">
      <c r="A3" s="15">
        <v>21</v>
      </c>
      <c r="B3" s="18" t="s">
        <v>44</v>
      </c>
      <c r="C3" s="15" t="s">
        <v>45</v>
      </c>
      <c r="D3" s="15">
        <v>70</v>
      </c>
      <c r="E3" s="18" t="s">
        <v>83</v>
      </c>
      <c r="F3" s="29">
        <v>745214.4</v>
      </c>
      <c r="G3" s="29">
        <v>120616.8</v>
      </c>
    </row>
    <row r="4" spans="1:7" ht="45" x14ac:dyDescent="0.25">
      <c r="A4" s="15">
        <v>22</v>
      </c>
      <c r="B4" s="18" t="s">
        <v>61</v>
      </c>
      <c r="C4" s="15" t="s">
        <v>62</v>
      </c>
      <c r="D4" s="15">
        <v>70</v>
      </c>
      <c r="E4" s="18" t="s">
        <v>83</v>
      </c>
      <c r="F4" s="29">
        <v>133982.39999999999</v>
      </c>
      <c r="G4" s="29">
        <v>0</v>
      </c>
    </row>
    <row r="5" spans="1:7" x14ac:dyDescent="0.25">
      <c r="A5" s="15">
        <v>23</v>
      </c>
      <c r="B5" s="18" t="s">
        <v>63</v>
      </c>
      <c r="C5" s="15" t="s">
        <v>64</v>
      </c>
      <c r="D5" s="15">
        <v>70</v>
      </c>
      <c r="E5" s="18" t="s">
        <v>83</v>
      </c>
      <c r="F5" s="29">
        <v>113907.6</v>
      </c>
      <c r="G5" s="29">
        <v>21240</v>
      </c>
    </row>
    <row r="6" spans="1:7" ht="30" x14ac:dyDescent="0.25">
      <c r="A6" s="15">
        <v>79</v>
      </c>
      <c r="B6" s="18" t="s">
        <v>65</v>
      </c>
      <c r="C6" s="15" t="s">
        <v>66</v>
      </c>
      <c r="D6" s="15">
        <v>70</v>
      </c>
      <c r="E6" s="18" t="s">
        <v>83</v>
      </c>
      <c r="F6" s="29">
        <v>3012</v>
      </c>
      <c r="G6" s="29">
        <v>0</v>
      </c>
    </row>
    <row r="7" spans="1:7" ht="45" x14ac:dyDescent="0.25">
      <c r="A7" s="15">
        <v>85</v>
      </c>
      <c r="B7" s="18" t="s">
        <v>67</v>
      </c>
      <c r="C7" s="15" t="s">
        <v>68</v>
      </c>
      <c r="D7" s="15">
        <v>70</v>
      </c>
      <c r="E7" s="18" t="s">
        <v>84</v>
      </c>
      <c r="F7" s="29">
        <v>3384189.32</v>
      </c>
      <c r="G7" s="29">
        <v>3384189.32</v>
      </c>
    </row>
    <row r="8" spans="1:7" ht="45" x14ac:dyDescent="0.25">
      <c r="A8" s="15">
        <v>87</v>
      </c>
      <c r="B8" s="18" t="s">
        <v>69</v>
      </c>
      <c r="C8" s="15" t="s">
        <v>70</v>
      </c>
      <c r="D8" s="15">
        <v>80</v>
      </c>
      <c r="E8" s="18" t="s">
        <v>85</v>
      </c>
      <c r="F8" s="29">
        <v>3060</v>
      </c>
      <c r="G8" s="29">
        <v>0</v>
      </c>
    </row>
    <row r="9" spans="1:7" ht="30" x14ac:dyDescent="0.25">
      <c r="A9" s="15">
        <v>94</v>
      </c>
      <c r="B9" s="18" t="s">
        <v>71</v>
      </c>
      <c r="C9" s="15" t="s">
        <v>77</v>
      </c>
      <c r="D9" s="15">
        <v>80</v>
      </c>
      <c r="E9" s="18" t="s">
        <v>86</v>
      </c>
      <c r="F9" s="29">
        <v>393780</v>
      </c>
      <c r="G9" s="29">
        <v>393780</v>
      </c>
    </row>
    <row r="10" spans="1:7" x14ac:dyDescent="0.25">
      <c r="A10" s="15">
        <v>99</v>
      </c>
      <c r="B10" s="18" t="s">
        <v>72</v>
      </c>
      <c r="C10" s="15" t="s">
        <v>78</v>
      </c>
      <c r="D10" s="15">
        <v>87</v>
      </c>
      <c r="E10" s="18" t="s">
        <v>87</v>
      </c>
      <c r="F10" s="29">
        <v>2681024.4</v>
      </c>
      <c r="G10" s="29">
        <v>1646756.4</v>
      </c>
    </row>
    <row r="11" spans="1:7" ht="45" x14ac:dyDescent="0.25">
      <c r="A11" s="15">
        <v>135</v>
      </c>
      <c r="B11" s="18" t="s">
        <v>73</v>
      </c>
      <c r="C11" s="15" t="s">
        <v>79</v>
      </c>
      <c r="D11" s="15">
        <v>60</v>
      </c>
      <c r="E11" s="18" t="s">
        <v>83</v>
      </c>
      <c r="F11" s="29">
        <v>18540</v>
      </c>
      <c r="G11" s="29">
        <v>0</v>
      </c>
    </row>
    <row r="12" spans="1:7" ht="45" x14ac:dyDescent="0.25">
      <c r="A12" s="15">
        <v>137</v>
      </c>
      <c r="B12" s="18" t="s">
        <v>74</v>
      </c>
      <c r="C12" s="15" t="s">
        <v>80</v>
      </c>
      <c r="D12" s="15">
        <v>80</v>
      </c>
      <c r="E12" s="18" t="s">
        <v>83</v>
      </c>
      <c r="F12" s="29">
        <v>13230</v>
      </c>
      <c r="G12" s="29">
        <v>0</v>
      </c>
    </row>
    <row r="13" spans="1:7" x14ac:dyDescent="0.25">
      <c r="A13" s="15">
        <v>152</v>
      </c>
      <c r="B13" s="18" t="s">
        <v>75</v>
      </c>
      <c r="C13" s="15" t="s">
        <v>81</v>
      </c>
      <c r="D13" s="15">
        <v>80</v>
      </c>
      <c r="E13" s="18" t="s">
        <v>83</v>
      </c>
      <c r="F13" s="29">
        <v>42448.800000000003</v>
      </c>
      <c r="G13" s="29">
        <v>8683.2000000000007</v>
      </c>
    </row>
    <row r="14" spans="1:7" ht="135" x14ac:dyDescent="0.25">
      <c r="A14" s="15">
        <v>230</v>
      </c>
      <c r="B14" s="18" t="s">
        <v>76</v>
      </c>
      <c r="C14" s="15" t="s">
        <v>82</v>
      </c>
      <c r="D14" s="15">
        <v>75</v>
      </c>
      <c r="E14" s="18" t="s">
        <v>88</v>
      </c>
      <c r="F14" s="29">
        <f>100020+34200</f>
        <v>134220</v>
      </c>
      <c r="G14" s="29">
        <f>100020+34200</f>
        <v>134220</v>
      </c>
    </row>
    <row r="15" spans="1:7" x14ac:dyDescent="0.25">
      <c r="A15" s="15"/>
      <c r="B15" s="18"/>
      <c r="C15" s="15"/>
      <c r="D15" s="15"/>
      <c r="E15" s="18"/>
      <c r="F15" s="29"/>
      <c r="G15" s="29"/>
    </row>
    <row r="16" spans="1:7" x14ac:dyDescent="0.25">
      <c r="A16" s="15"/>
      <c r="B16" s="18"/>
      <c r="C16" s="15"/>
      <c r="D16" s="15"/>
      <c r="E16" s="18"/>
      <c r="F16" s="29"/>
      <c r="G16" s="29"/>
    </row>
    <row r="17" spans="1:7" x14ac:dyDescent="0.25">
      <c r="A17" s="15"/>
      <c r="B17" s="18"/>
      <c r="C17" s="15"/>
      <c r="D17" s="15"/>
      <c r="E17" s="18"/>
      <c r="F17" s="29"/>
      <c r="G17" s="29"/>
    </row>
    <row r="18" spans="1:7" x14ac:dyDescent="0.25">
      <c r="A18" s="25"/>
      <c r="B18" s="26"/>
      <c r="C18" s="27"/>
      <c r="D18" s="27"/>
      <c r="E18" s="26"/>
      <c r="F18" s="28"/>
      <c r="G18" s="28"/>
    </row>
    <row r="20" spans="1:7" x14ac:dyDescent="0.25">
      <c r="A20" s="7" t="s">
        <v>43</v>
      </c>
      <c r="B20" s="11"/>
      <c r="C20" s="1"/>
    </row>
    <row r="21" spans="1:7" x14ac:dyDescent="0.25">
      <c r="A21" s="7" t="s">
        <v>42</v>
      </c>
      <c r="B21" s="11"/>
      <c r="D21" s="6" t="s">
        <v>0</v>
      </c>
      <c r="F21" s="23"/>
    </row>
    <row r="23" spans="1:7" x14ac:dyDescent="0.25">
      <c r="F23" s="23"/>
      <c r="G23" s="2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договорах</vt:lpstr>
      <vt:lpstr>Сведения о товарах РФ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2023-10-05T10:25:49Z</dcterms:modified>
</cp:coreProperties>
</file>