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договорах'!$A$1:$F$44</definedName>
  </definedNames>
  <calcPr calcId="145621"/>
</workbook>
</file>

<file path=xl/calcChain.xml><?xml version="1.0" encoding="utf-8"?>
<calcChain xmlns="http://schemas.openxmlformats.org/spreadsheetml/2006/main">
  <c r="F40" i="3" l="1"/>
  <c r="E40" i="3"/>
  <c r="E39" i="3" l="1"/>
  <c r="F39" i="3"/>
  <c r="E28" i="3"/>
  <c r="F28" i="3"/>
  <c r="E29" i="3" l="1"/>
  <c r="E37" i="3" l="1"/>
  <c r="F29" i="3" l="1"/>
  <c r="F38" i="3" s="1"/>
  <c r="E38" i="3" l="1"/>
  <c r="F37" i="3"/>
  <c r="E36" i="3" l="1"/>
  <c r="E35" i="3" s="1"/>
  <c r="F36" i="3"/>
  <c r="F35" i="3" s="1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<sst xmlns="http://schemas.openxmlformats.org/spreadsheetml/2006/main" count="79" uniqueCount="73">
  <si>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</si>
  <si>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</si>
  <si>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</si>
  <si>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</si>
  <si>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</si>
  <si>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</si>
  <si>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</si>
  <si>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</si>
  <si>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</si>
  <si>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</si>
  <si>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</si>
  <si>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</si>
  <si>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</si>
  <si>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</si>
  <si>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</si>
  <si>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</si>
  <si>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</si>
  <si>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</si>
  <si>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</si>
  <si>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</si>
  <si>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</si>
  <si>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</si>
  <si>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</si>
  <si>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</si>
  <si>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</si>
  <si>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</si>
  <si>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</si>
  <si>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</si>
  <si>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</si>
  <si>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</si>
  <si>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</si>
  <si>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</si>
  <si>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</si>
  <si>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</si>
  <si>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</si>
  <si>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</si>
  <si>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</si>
  <si>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27.32</t>
  </si>
  <si>
    <t>Провода и кабели электронные и электрические прочие</t>
  </si>
  <si>
    <t>58601045152220000490000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</si>
  <si>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мае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</si>
  <si>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Поставка ГСМ для автотранспорта Советского филиала АО «ЮРЭСК»</t>
  </si>
  <si>
    <t>Поставка ГСМ для автотранспорта Березовского филиала АО «ЮРЭСК»</t>
  </si>
  <si>
    <t>Изготовление технических планов на объекты недвижимости, расположенные в ХМАО-Югре</t>
  </si>
  <si>
    <t>Поставка элементов питания</t>
  </si>
  <si>
    <t>Услуги по проведению психиатрического освидетельствования работников Няганьского филиала АО «ЮРЭСК»</t>
  </si>
  <si>
    <t>Поставка робота-тренажера «Гоша-06»</t>
  </si>
  <si>
    <t>Поставка лакокрасочных материалов</t>
  </si>
  <si>
    <t>Поставка горюче-смазочных материалов</t>
  </si>
  <si>
    <t>Поставка материалов АИИС КУЭ (для технологического присоединения)</t>
  </si>
  <si>
    <t>Услуги по теплоснабжению в п.г.т. Березово для нужд Березовского филиала АО ЮРЭСК</t>
  </si>
  <si>
    <t>Поставка ГСМ для автотранспорта Кондинского филиала АО «ЮРЭСК» в поселке Междуреченский</t>
  </si>
  <si>
    <t>Поставка материалов для СРЗА</t>
  </si>
  <si>
    <t>Поставка инструмента</t>
  </si>
  <si>
    <t>Поставка электротоваров</t>
  </si>
  <si>
    <t>Поставка электро-бензо инструмента</t>
  </si>
  <si>
    <t>Услуги водного транспорта для п.г.т. Березово</t>
  </si>
  <si>
    <t>58601045152220000590000</t>
  </si>
  <si>
    <t>58601045152220000620000</t>
  </si>
  <si>
    <t>58601045152220000640000</t>
  </si>
  <si>
    <t>58601045152220000660000</t>
  </si>
  <si>
    <t>58601045152220000670000</t>
  </si>
  <si>
    <t>58601045152220000680000</t>
  </si>
  <si>
    <t>58601045152220000690000</t>
  </si>
  <si>
    <t>58601045152220000700000</t>
  </si>
  <si>
    <t>58601045152220000600000</t>
  </si>
  <si>
    <t>58601045152220000720000</t>
  </si>
  <si>
    <t>58601045152220000730000</t>
  </si>
  <si>
    <t>58601045152220000740000</t>
  </si>
  <si>
    <t>58601045152220000710000</t>
  </si>
  <si>
    <t>58601045152220000750000</t>
  </si>
  <si>
    <t>58601045152220000760000</t>
  </si>
  <si>
    <t>58601045152220000770000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</si>
</sst>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3" fillId="0" borderId="0" xfId="1" applyFont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tabSelected="1" zoomScale="80" zoomScaleNormal="80" workbookViewId="0">
      <selection activeCell="J37" sqref="J37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  <col min="7" max="7" width="9.140625" customWidth="1"/>
  </cols>
  <sheetData>
    <row r="1" spans="1:6" ht="65.25" customHeight="1" x14ac:dyDescent="0.25">
      <c r="A1" s="42" t="s">
        <v>40</v>
      </c>
      <c r="B1" s="42"/>
      <c r="C1" s="42"/>
      <c r="D1" s="42"/>
      <c r="E1" s="42"/>
      <c r="F1" s="42"/>
    </row>
    <row r="3" spans="1:6" ht="33" customHeight="1" x14ac:dyDescent="0.25">
      <c r="A3" s="43" t="s">
        <v>3</v>
      </c>
      <c r="B3" s="43"/>
      <c r="C3" s="43"/>
      <c r="D3" s="43"/>
      <c r="E3" s="43"/>
      <c r="F3" s="43"/>
    </row>
    <row r="5" spans="1:6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30" x14ac:dyDescent="0.25">
      <c r="A6" s="16">
        <v>1</v>
      </c>
      <c r="B6" s="17" t="s">
        <v>41</v>
      </c>
      <c r="C6" s="18">
        <v>131</v>
      </c>
      <c r="D6" s="19" t="s">
        <v>57</v>
      </c>
      <c r="E6" s="23">
        <v>44685</v>
      </c>
      <c r="F6" s="20">
        <v>2164503</v>
      </c>
    </row>
    <row r="7" spans="1:6" ht="30" x14ac:dyDescent="0.25">
      <c r="A7" s="16">
        <v>2</v>
      </c>
      <c r="B7" s="17" t="s">
        <v>42</v>
      </c>
      <c r="C7" s="18">
        <v>220</v>
      </c>
      <c r="D7" s="19" t="s">
        <v>58</v>
      </c>
      <c r="E7" s="23">
        <v>44686</v>
      </c>
      <c r="F7" s="20">
        <v>2401272.5</v>
      </c>
    </row>
    <row r="8" spans="1:6" ht="45" x14ac:dyDescent="0.25">
      <c r="A8" s="16">
        <v>3</v>
      </c>
      <c r="B8" s="17" t="s">
        <v>43</v>
      </c>
      <c r="C8" s="18">
        <v>130</v>
      </c>
      <c r="D8" s="19" t="s">
        <v>59</v>
      </c>
      <c r="E8" s="23">
        <v>44686</v>
      </c>
      <c r="F8" s="20">
        <v>170000</v>
      </c>
    </row>
    <row r="9" spans="1:6" x14ac:dyDescent="0.25">
      <c r="A9" s="16">
        <v>4</v>
      </c>
      <c r="B9" s="17" t="s">
        <v>44</v>
      </c>
      <c r="C9" s="18">
        <v>220</v>
      </c>
      <c r="D9" s="19" t="s">
        <v>60</v>
      </c>
      <c r="E9" s="23">
        <v>44686</v>
      </c>
      <c r="F9" s="20">
        <v>976606.02</v>
      </c>
    </row>
    <row r="10" spans="1:6" ht="60" x14ac:dyDescent="0.25">
      <c r="A10" s="16">
        <v>5</v>
      </c>
      <c r="B10" s="17" t="s">
        <v>45</v>
      </c>
      <c r="C10" s="18">
        <v>220</v>
      </c>
      <c r="D10" s="19" t="s">
        <v>61</v>
      </c>
      <c r="E10" s="23">
        <v>44685</v>
      </c>
      <c r="F10" s="20">
        <v>124700</v>
      </c>
    </row>
    <row r="11" spans="1:6" ht="30" x14ac:dyDescent="0.25">
      <c r="A11" s="16">
        <v>6</v>
      </c>
      <c r="B11" s="17" t="s">
        <v>46</v>
      </c>
      <c r="C11" s="18">
        <v>220</v>
      </c>
      <c r="D11" s="19" t="s">
        <v>62</v>
      </c>
      <c r="E11" s="23">
        <v>44687</v>
      </c>
      <c r="F11" s="20">
        <v>235000</v>
      </c>
    </row>
    <row r="12" spans="1:6" x14ac:dyDescent="0.25">
      <c r="A12" s="16">
        <v>7</v>
      </c>
      <c r="B12" s="17" t="s">
        <v>47</v>
      </c>
      <c r="C12" s="18">
        <v>121</v>
      </c>
      <c r="D12" s="19" t="s">
        <v>63</v>
      </c>
      <c r="E12" s="23">
        <v>44692</v>
      </c>
      <c r="F12" s="20">
        <v>957733</v>
      </c>
    </row>
    <row r="13" spans="1:6" ht="30" x14ac:dyDescent="0.25">
      <c r="A13" s="16">
        <v>8</v>
      </c>
      <c r="B13" s="17" t="s">
        <v>48</v>
      </c>
      <c r="C13" s="18">
        <v>131</v>
      </c>
      <c r="D13" s="19" t="s">
        <v>64</v>
      </c>
      <c r="E13" s="23">
        <v>44692</v>
      </c>
      <c r="F13" s="20">
        <v>527682</v>
      </c>
    </row>
    <row r="14" spans="1:6" ht="30" x14ac:dyDescent="0.25">
      <c r="A14" s="16">
        <v>9</v>
      </c>
      <c r="B14" s="17" t="s">
        <v>49</v>
      </c>
      <c r="C14" s="18">
        <v>130</v>
      </c>
      <c r="D14" s="19" t="s">
        <v>65</v>
      </c>
      <c r="E14" s="23">
        <v>44685</v>
      </c>
      <c r="F14" s="20">
        <v>23951582.399999999</v>
      </c>
    </row>
    <row r="15" spans="1:6" ht="45" x14ac:dyDescent="0.25">
      <c r="A15" s="16">
        <v>10</v>
      </c>
      <c r="B15" s="17" t="s">
        <v>50</v>
      </c>
      <c r="C15" s="18">
        <v>220</v>
      </c>
      <c r="D15" s="19" t="s">
        <v>66</v>
      </c>
      <c r="E15" s="23">
        <v>44704</v>
      </c>
      <c r="F15" s="20">
        <v>513152.42</v>
      </c>
    </row>
    <row r="16" spans="1:6" ht="45" x14ac:dyDescent="0.25">
      <c r="A16" s="16">
        <v>11</v>
      </c>
      <c r="B16" s="17" t="s">
        <v>51</v>
      </c>
      <c r="C16" s="18">
        <v>121</v>
      </c>
      <c r="D16" s="19" t="s">
        <v>67</v>
      </c>
      <c r="E16" s="23">
        <v>44711</v>
      </c>
      <c r="F16" s="20">
        <v>1598130.75</v>
      </c>
    </row>
    <row r="17" spans="1:6" x14ac:dyDescent="0.25">
      <c r="A17" s="16">
        <v>12</v>
      </c>
      <c r="B17" s="17" t="s">
        <v>52</v>
      </c>
      <c r="C17" s="18">
        <v>130</v>
      </c>
      <c r="D17" s="19" t="s">
        <v>68</v>
      </c>
      <c r="E17" s="23">
        <v>44711</v>
      </c>
      <c r="F17" s="20">
        <v>1763112</v>
      </c>
    </row>
    <row r="18" spans="1:6" x14ac:dyDescent="0.25">
      <c r="A18" s="16">
        <v>13</v>
      </c>
      <c r="B18" s="17" t="s">
        <v>53</v>
      </c>
      <c r="C18" s="18">
        <v>220</v>
      </c>
      <c r="D18" s="19" t="s">
        <v>69</v>
      </c>
      <c r="E18" s="23">
        <v>44690</v>
      </c>
      <c r="F18" s="20">
        <v>2875474.8</v>
      </c>
    </row>
    <row r="19" spans="1:6" x14ac:dyDescent="0.25">
      <c r="A19" s="16">
        <v>14</v>
      </c>
      <c r="B19" s="17" t="s">
        <v>54</v>
      </c>
      <c r="C19" s="18">
        <v>122</v>
      </c>
      <c r="D19" s="19" t="s">
        <v>70</v>
      </c>
      <c r="E19" s="23">
        <v>44712</v>
      </c>
      <c r="F19" s="20">
        <v>1487083.38</v>
      </c>
    </row>
    <row r="20" spans="1:6" x14ac:dyDescent="0.25">
      <c r="A20" s="16">
        <v>15</v>
      </c>
      <c r="B20" s="17" t="s">
        <v>55</v>
      </c>
      <c r="C20" s="18">
        <v>130</v>
      </c>
      <c r="D20" s="19" t="s">
        <v>71</v>
      </c>
      <c r="E20" s="23">
        <v>44712</v>
      </c>
      <c r="F20" s="20">
        <v>831000</v>
      </c>
    </row>
    <row r="21" spans="1:6" ht="30" x14ac:dyDescent="0.25">
      <c r="A21" s="16">
        <v>16</v>
      </c>
      <c r="B21" s="17" t="s">
        <v>56</v>
      </c>
      <c r="C21" s="18">
        <v>220</v>
      </c>
      <c r="D21" s="19" t="s">
        <v>72</v>
      </c>
      <c r="E21" s="23">
        <v>44712</v>
      </c>
      <c r="F21" s="20">
        <v>595200</v>
      </c>
    </row>
    <row r="23" spans="1:6" ht="30.75" customHeight="1" x14ac:dyDescent="0.25">
      <c r="A23" s="43" t="s">
        <v>9</v>
      </c>
      <c r="B23" s="43"/>
      <c r="C23" s="43"/>
      <c r="D23" s="43"/>
      <c r="E23" s="43"/>
      <c r="F23" s="43"/>
    </row>
    <row r="25" spans="1:6" ht="90" x14ac:dyDescent="0.25">
      <c r="A25" s="2" t="s">
        <v>5</v>
      </c>
      <c r="B25" s="44" t="s">
        <v>10</v>
      </c>
      <c r="C25" s="44"/>
      <c r="D25" s="44"/>
      <c r="E25" s="2" t="s">
        <v>11</v>
      </c>
      <c r="F25" s="2" t="s">
        <v>19</v>
      </c>
    </row>
    <row r="26" spans="1:6" ht="30" customHeight="1" x14ac:dyDescent="0.25">
      <c r="A26" s="2">
        <v>17</v>
      </c>
      <c r="B26" s="27" t="s">
        <v>18</v>
      </c>
      <c r="C26" s="27"/>
      <c r="D26" s="27"/>
      <c r="E26" s="5">
        <v>0</v>
      </c>
      <c r="F26" s="4">
        <v>0</v>
      </c>
    </row>
    <row r="27" spans="1:6" ht="45" customHeight="1" x14ac:dyDescent="0.25">
      <c r="A27" s="2">
        <v>18</v>
      </c>
      <c r="B27" s="27" t="s">
        <v>20</v>
      </c>
      <c r="C27" s="27"/>
      <c r="D27" s="27"/>
      <c r="E27" s="14">
        <v>3</v>
      </c>
      <c r="F27" s="15">
        <v>51787640</v>
      </c>
    </row>
    <row r="28" spans="1:6" ht="30" hidden="1" customHeight="1" outlineLevel="1" x14ac:dyDescent="0.25">
      <c r="A28" s="9" t="s">
        <v>34</v>
      </c>
      <c r="B28" s="41" t="s">
        <v>35</v>
      </c>
      <c r="C28" s="41"/>
      <c r="D28" s="41"/>
      <c r="E28" s="14">
        <f>COUNTIF(C6:C21,220)</f>
        <v>7</v>
      </c>
      <c r="F28" s="15">
        <f>SUMIF(C6:C21,220,F6:F21)</f>
        <v>7721405.7400000002</v>
      </c>
    </row>
    <row r="29" spans="1:6" ht="30" hidden="1" customHeight="1" outlineLevel="1" x14ac:dyDescent="0.25">
      <c r="A29" s="13" t="s">
        <v>36</v>
      </c>
      <c r="B29" s="40" t="s">
        <v>20</v>
      </c>
      <c r="C29" s="40"/>
      <c r="D29" s="40"/>
      <c r="E29" s="14">
        <f>E27+E28</f>
        <v>10</v>
      </c>
      <c r="F29" s="15">
        <f>F28+F27</f>
        <v>59509045.740000002</v>
      </c>
    </row>
    <row r="30" spans="1:6" ht="30" customHeight="1" collapsed="1" x14ac:dyDescent="0.25">
      <c r="A30" s="2">
        <v>19</v>
      </c>
      <c r="B30" s="27" t="s">
        <v>21</v>
      </c>
      <c r="C30" s="27"/>
      <c r="D30" s="27"/>
      <c r="E30" s="14">
        <v>16</v>
      </c>
      <c r="F30" s="15">
        <v>669924.4</v>
      </c>
    </row>
    <row r="32" spans="1:6" x14ac:dyDescent="0.25">
      <c r="A32" s="43" t="s">
        <v>33</v>
      </c>
      <c r="B32" s="43"/>
      <c r="C32" s="43"/>
      <c r="D32" s="43"/>
      <c r="E32" s="43"/>
      <c r="F32" s="43"/>
    </row>
    <row r="34" spans="1:6" ht="60" x14ac:dyDescent="0.25">
      <c r="A34" s="34" t="s">
        <v>12</v>
      </c>
      <c r="B34" s="35"/>
      <c r="C34" s="35"/>
      <c r="D34" s="36"/>
      <c r="E34" s="2" t="s">
        <v>12</v>
      </c>
      <c r="F34" s="2" t="s">
        <v>22</v>
      </c>
    </row>
    <row r="35" spans="1:6" x14ac:dyDescent="0.25">
      <c r="A35" s="37" t="s">
        <v>23</v>
      </c>
      <c r="B35" s="38"/>
      <c r="C35" s="38"/>
      <c r="D35" s="39"/>
      <c r="E35" s="21">
        <f>SUM(E36:E39)</f>
        <v>35</v>
      </c>
      <c r="F35" s="22">
        <f>SUM(F36:F39)</f>
        <v>93629796.670000002</v>
      </c>
    </row>
    <row r="36" spans="1:6" ht="30" customHeight="1" x14ac:dyDescent="0.25">
      <c r="A36" s="28" t="s">
        <v>13</v>
      </c>
      <c r="B36" s="29"/>
      <c r="C36" s="29"/>
      <c r="D36" s="30"/>
      <c r="E36" s="14">
        <f>E26</f>
        <v>0</v>
      </c>
      <c r="F36" s="15">
        <f>F26</f>
        <v>0</v>
      </c>
    </row>
    <row r="37" spans="1:6" ht="30" customHeight="1" x14ac:dyDescent="0.25">
      <c r="A37" s="28" t="s">
        <v>14</v>
      </c>
      <c r="B37" s="29"/>
      <c r="C37" s="29"/>
      <c r="D37" s="30"/>
      <c r="E37" s="14">
        <f>E30</f>
        <v>16</v>
      </c>
      <c r="F37" s="15">
        <f>F30</f>
        <v>669924.4</v>
      </c>
    </row>
    <row r="38" spans="1:6" ht="30" customHeight="1" x14ac:dyDescent="0.25">
      <c r="A38" s="28" t="s">
        <v>15</v>
      </c>
      <c r="B38" s="29"/>
      <c r="C38" s="29"/>
      <c r="D38" s="30"/>
      <c r="E38" s="14">
        <f>E29</f>
        <v>10</v>
      </c>
      <c r="F38" s="15">
        <f>F29</f>
        <v>59509045.740000002</v>
      </c>
    </row>
    <row r="39" spans="1:6" ht="45" customHeight="1" x14ac:dyDescent="0.25">
      <c r="A39" s="28" t="s">
        <v>24</v>
      </c>
      <c r="B39" s="29"/>
      <c r="C39" s="29"/>
      <c r="D39" s="30"/>
      <c r="E39" s="14">
        <f>COUNTIF(C6:C21,120)+COUNTIF(C6:C21,130)+COUNTIF(C6:C21,131)+COUNTIF(C6:C21,121)+COUNTIF(C6:C21,132)+COUNTIF(C6:C21,122)</f>
        <v>9</v>
      </c>
      <c r="F39" s="15">
        <f>SUMIF(C6:C21,120,F6:F21)+SUMIF(C6:C21,130,F6:F21)+SUMIF(C6:C21,131,F6:F21)+SUMIF(C6:C21,121,F6:F21)+SUMIF(C6:C21,132,F6:F21)+SUMIF(C6:C21,122,F6:F21)</f>
        <v>33450826.529999997</v>
      </c>
    </row>
    <row r="40" spans="1:6" ht="58.5" customHeight="1" x14ac:dyDescent="0.25">
      <c r="A40" s="31" t="s">
        <v>16</v>
      </c>
      <c r="B40" s="32"/>
      <c r="C40" s="32"/>
      <c r="D40" s="33"/>
      <c r="E40" s="14">
        <f>COUNTIF(C6:C21,131)+COUNTIF(C6:C21,121)+COUNTIF(C6:C21,132)+COUNTIF(C6:C21,122)</f>
        <v>5</v>
      </c>
      <c r="F40" s="15">
        <f>SUMIF(C6:C21,131,F6:F21)+SUMIF(C6:C21,121,F6:F21)+SUMIF(C6:C21,132,F6:F21)+SUMIF(C6:C21,122,F6:F21)</f>
        <v>6735132.1299999999</v>
      </c>
    </row>
    <row r="43" spans="1:6" x14ac:dyDescent="0.25">
      <c r="A43" s="26" t="s">
        <v>1</v>
      </c>
      <c r="B43" s="26"/>
      <c r="C43" s="1"/>
    </row>
    <row r="44" spans="1:6" x14ac:dyDescent="0.25">
      <c r="A44" s="26" t="s">
        <v>2</v>
      </c>
      <c r="B44" s="26"/>
      <c r="C44" s="6" t="s">
        <v>0</v>
      </c>
    </row>
  </sheetData>
  <mergeCells count="19">
    <mergeCell ref="A1:F1"/>
    <mergeCell ref="A32:F32"/>
    <mergeCell ref="A3:F3"/>
    <mergeCell ref="A23:F23"/>
    <mergeCell ref="B25:D25"/>
    <mergeCell ref="A43:B43"/>
    <mergeCell ref="A44:B44"/>
    <mergeCell ref="B26:D26"/>
    <mergeCell ref="B27:D27"/>
    <mergeCell ref="B30:D30"/>
    <mergeCell ref="A39:D39"/>
    <mergeCell ref="A40:D40"/>
    <mergeCell ref="A34:D34"/>
    <mergeCell ref="A35:D35"/>
    <mergeCell ref="A36:D36"/>
    <mergeCell ref="A37:D37"/>
    <mergeCell ref="B29:D29"/>
    <mergeCell ref="B28:D28"/>
    <mergeCell ref="A38:D3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pane ySplit="2" topLeftCell="A3" activePane="bottomLeft" state="frozen"/>
      <selection pane="bottomLeft" activeCell="E15" sqref="E15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  <col min="8" max="9" width="10.7109375" customWidth="1"/>
  </cols>
  <sheetData>
    <row r="1" spans="1:7" ht="15.75" thickBot="1" x14ac:dyDescent="0.3">
      <c r="A1" s="45" t="s">
        <v>25</v>
      </c>
      <c r="B1" s="45"/>
      <c r="C1" s="45"/>
      <c r="D1" s="45"/>
      <c r="E1" s="45"/>
      <c r="F1" s="45"/>
      <c r="G1" s="45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30" x14ac:dyDescent="0.25">
      <c r="A3" s="16">
        <v>94</v>
      </c>
      <c r="B3" s="8" t="s">
        <v>37</v>
      </c>
      <c r="C3" s="24" t="s">
        <v>38</v>
      </c>
      <c r="D3" s="24">
        <v>70</v>
      </c>
      <c r="E3" s="8" t="s">
        <v>39</v>
      </c>
      <c r="F3" s="12">
        <v>2317141.7999999998</v>
      </c>
      <c r="G3" s="12">
        <v>2317141.7999999998</v>
      </c>
    </row>
    <row r="5" spans="1:7" x14ac:dyDescent="0.25">
      <c r="A5" s="7" t="s">
        <v>1</v>
      </c>
      <c r="B5" s="11"/>
      <c r="C5" s="1"/>
    </row>
    <row r="6" spans="1:7" x14ac:dyDescent="0.25">
      <c r="A6" s="7" t="s">
        <v>2</v>
      </c>
      <c r="B6" s="11"/>
      <c r="D6" s="6" t="s">
        <v>0</v>
      </c>
      <c r="F6" s="25"/>
    </row>
    <row r="8" spans="1:7" x14ac:dyDescent="0.25">
      <c r="F8" s="25"/>
      <c r="G8" s="25"/>
    </row>
    <row r="9" spans="1:7" x14ac:dyDescent="0.25">
      <c r="F9" s="25"/>
      <c r="G9" s="25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договорах</vt:lpstr>
      <vt:lpstr>Сведения о товарах РФ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2022-06-02T03:30:22Z</dcterms:modified>
</cp:coreProperties>
</file>